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1" yWindow="65403" windowWidth="15330" windowHeight="8706" tabRatio="599" activeTab="3"/>
  </bookViews>
  <sheets>
    <sheet name="ISKLSE" sheetId="1" r:id="rId1"/>
    <sheet name="BSKLSE" sheetId="2" r:id="rId2"/>
    <sheet name="EQUITYKLSE" sheetId="3" r:id="rId3"/>
    <sheet name="CFKLSE" sheetId="4" r:id="rId4"/>
  </sheets>
  <definedNames>
    <definedName name="_xlnm.Print_Area" localSheetId="1">'BSKLSE'!$A$1:$I$66</definedName>
    <definedName name="_xlnm.Print_Area" localSheetId="3">'CFKLSE'!$A$1:$F$75</definedName>
    <definedName name="_xlnm.Print_Area" localSheetId="2">'EQUITYKLSE'!$A$1:$K$46</definedName>
    <definedName name="_xlnm.Print_Area" localSheetId="0">'ISKLSE'!$A$1:$I$59</definedName>
  </definedNames>
  <calcPr fullCalcOnLoad="1"/>
</workbook>
</file>

<file path=xl/comments1.xml><?xml version="1.0" encoding="utf-8"?>
<comments xmlns="http://schemas.openxmlformats.org/spreadsheetml/2006/main">
  <authors>
    <author>account_fara</author>
  </authors>
  <commentList>
    <comment ref="B50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(PAT/no of shares)*100
</t>
        </r>
      </text>
    </comment>
  </commentList>
</comments>
</file>

<file path=xl/sharedStrings.xml><?xml version="1.0" encoding="utf-8"?>
<sst xmlns="http://schemas.openxmlformats.org/spreadsheetml/2006/main" count="204" uniqueCount="143">
  <si>
    <t>CURRENT</t>
  </si>
  <si>
    <t>NATIONWIDE EXPRESS COURIER SERVICES BERHAD</t>
  </si>
  <si>
    <t>(COMPANY NO : 133096-M)</t>
  </si>
  <si>
    <t>(INCORPORATED IN MALAYSIA)</t>
  </si>
  <si>
    <t>Except as disclosed otherwise, the figures have not been audited</t>
  </si>
  <si>
    <t>INDIVIDUAL</t>
  </si>
  <si>
    <t>CUMULATIVE</t>
  </si>
  <si>
    <t xml:space="preserve">QTR ENDED </t>
  </si>
  <si>
    <t>RM'000</t>
  </si>
  <si>
    <t>Revenue</t>
  </si>
  <si>
    <t>Deffered Taxation</t>
  </si>
  <si>
    <t>Minority Interests</t>
  </si>
  <si>
    <t>Earnings per share</t>
  </si>
  <si>
    <t>Fixed Deposit</t>
  </si>
  <si>
    <t xml:space="preserve">  Except as disclosed otherwise, the figures have not been audited</t>
  </si>
  <si>
    <t>RM '000</t>
  </si>
  <si>
    <t>Cash Flow From Operating Activities</t>
  </si>
  <si>
    <t xml:space="preserve">        Interest Income</t>
  </si>
  <si>
    <t>Operating Profit Before Working Capital Changes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</si>
  <si>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</si>
  <si>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</si>
  <si>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</si>
  <si>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</si>
  <si>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</si>
  <si>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</si>
  <si>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</si>
  <si>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Property, Plant and Equipment</t>
  </si>
  <si>
    <t>Deferred Tax Assets</t>
  </si>
  <si>
    <t>Current Assets</t>
  </si>
  <si>
    <t>Current Liabilities</t>
  </si>
  <si>
    <t>Share Capital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</si>
  <si>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</si>
  <si>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</si>
  <si>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</si>
  <si>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</si>
  <si>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</si>
  <si>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</si>
  <si>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</si>
  <si>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</si>
  <si>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Total</t>
  </si>
  <si>
    <t xml:space="preserve"> Effects of exchange rate changes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</si>
  <si>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</si>
  <si>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</si>
  <si>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</si>
  <si>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</si>
  <si>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 xml:space="preserve">            -non trade</t>
  </si>
  <si>
    <t>Audited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</si>
  <si>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</si>
  <si>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</si>
  <si>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</si>
  <si>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</si>
  <si>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</si>
  <si>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>Rights issue</t>
  </si>
  <si>
    <t>Net Assets Per Share (sen)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</si>
  <si>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</si>
  <si>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</si>
  <si>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</si>
  <si>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</si>
  <si>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</si>
  <si>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</si>
  <si>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</si>
  <si>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</si>
  <si>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</si>
  <si>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</si>
  <si>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</si>
  <si>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</si>
  <si>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</si>
  <si>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Total Equity</t>
  </si>
  <si>
    <t>Other Payables</t>
  </si>
  <si>
    <t>Total Liabilities</t>
  </si>
  <si>
    <t>TOTAL EQUITY AND LIABILITIES</t>
  </si>
  <si>
    <t>Proceeds from Share issue</t>
  </si>
  <si>
    <t>Deferred Tax Liabilities</t>
  </si>
  <si>
    <t>Cost of  Services</t>
  </si>
  <si>
    <t>Purchase of Property, Plant and Equipment</t>
  </si>
  <si>
    <t>Pre-paid Land Lease Payments</t>
  </si>
  <si>
    <t>Inventories</t>
  </si>
  <si>
    <t>Hire purchase</t>
  </si>
  <si>
    <t>Repayment of hire purchase financing</t>
  </si>
  <si>
    <t>Drawdown of hire purchase financing</t>
  </si>
  <si>
    <t xml:space="preserve">        -Basic (sen)</t>
  </si>
  <si>
    <t>Adjustments for :</t>
  </si>
  <si>
    <t>CORRESPONDING</t>
  </si>
  <si>
    <t>Non-current Liability</t>
  </si>
  <si>
    <t xml:space="preserve">Dividends </t>
  </si>
  <si>
    <t>Profits</t>
  </si>
  <si>
    <t>Net movement in Cash and Cash Equivalents</t>
  </si>
  <si>
    <t xml:space="preserve">        Bad debt written off</t>
  </si>
  <si>
    <t xml:space="preserve">        Reversal of provision for doubtful debts</t>
  </si>
  <si>
    <t>CONDENSED CONSOLIDATED STATEMENT OF FINANCIAL POSITION</t>
  </si>
  <si>
    <t>Equity attributable to equity holders of the Company</t>
  </si>
  <si>
    <t>(The condensed consolidated statement of financial position should be read in conjunction with the audited financial statements</t>
  </si>
  <si>
    <t>Other Comprehensive Income:</t>
  </si>
  <si>
    <t xml:space="preserve">   Currency translation differrences arising from consolidation</t>
  </si>
  <si>
    <t xml:space="preserve">            -Trade</t>
  </si>
  <si>
    <t xml:space="preserve"> and the accompanying explanatory notes attached to the interim financial statements.)</t>
  </si>
  <si>
    <t xml:space="preserve">        Interest Expense</t>
  </si>
  <si>
    <t>Reserves</t>
  </si>
  <si>
    <t>CONDENSED CONSOLIDATED STATEMENT OF COMPREHENSIVE INCOME</t>
  </si>
  <si>
    <t>Profit net of tax</t>
  </si>
  <si>
    <t>CONDENSED CONSOLIDATED STATEMENT OF CASH FLOWS</t>
  </si>
  <si>
    <t xml:space="preserve">        Gain on Disposal of Property, Plant &amp; Equipment</t>
  </si>
  <si>
    <t>2012</t>
  </si>
  <si>
    <t>2011</t>
  </si>
  <si>
    <t>As at 31 March 2012</t>
  </si>
  <si>
    <t xml:space="preserve">        Depreciation of property, plant and equipment</t>
  </si>
  <si>
    <t>Net Cash Generated from Operating Activities</t>
  </si>
  <si>
    <t>30 JUNE</t>
  </si>
  <si>
    <t>3  MONTHS</t>
  </si>
  <si>
    <t>(The Condensed Consolidated Statement of Comprehensive Income should be read in conjunction with the audited financial statements  for the financial year ended  31 March 2012</t>
  </si>
  <si>
    <t>As at 30 June 2012</t>
  </si>
  <si>
    <t xml:space="preserve">for the financial year ended 31 March 2012 and the accompanying explanatory notes attached to the interim financial </t>
  </si>
  <si>
    <t>For the Period Ended 30 June 2012</t>
  </si>
  <si>
    <t>At 30 June 2011</t>
  </si>
  <si>
    <t>Total comprehensive income for the period</t>
  </si>
  <si>
    <t xml:space="preserve"> ended 31 March 2012 and the accompanying explanatory notes attached to the interim financial statements.)</t>
  </si>
  <si>
    <t xml:space="preserve">  For the Period Ended 30 June 2012</t>
  </si>
  <si>
    <t>3  Months Ended</t>
  </si>
  <si>
    <t>30 June 2011</t>
  </si>
  <si>
    <t>30 June 2012</t>
  </si>
  <si>
    <t xml:space="preserve">  the year ended 31 March 2012 and the accompanying explanatory notes attached to the interim financial statements.)</t>
  </si>
  <si>
    <t>Total Comprehensive Income for the period</t>
  </si>
  <si>
    <t>At 30 June 2012</t>
  </si>
  <si>
    <t xml:space="preserve">   Increase in Inventories</t>
  </si>
  <si>
    <t xml:space="preserve">  (Increase)/Decrease in Receivables</t>
  </si>
  <si>
    <t xml:space="preserve">   Decrease in Payables</t>
  </si>
  <si>
    <t xml:space="preserve">  Taxation paid</t>
  </si>
  <si>
    <t xml:space="preserve">  Interest paid</t>
  </si>
  <si>
    <t xml:space="preserve">  Tax refund</t>
  </si>
  <si>
    <t>The basic EPS is calculated based on the net profit for the period divided by the weighted average number of shares in issue during the period.</t>
  </si>
  <si>
    <t xml:space="preserve">        Net (write back)/impairment loss of trade and other receivables</t>
  </si>
  <si>
    <t>Proceeds from disposal of property,plant and equipment</t>
  </si>
  <si>
    <t>Net Cash Used in Financing Activities</t>
  </si>
  <si>
    <t>Cash and Cash Equivalents at Beginning of the Period</t>
  </si>
  <si>
    <t>Cash and Cash Equivalents at End of the Period</t>
  </si>
  <si>
    <t>Cash (used in) / generated from Operations</t>
  </si>
  <si>
    <t>Net Cash Generated from/(used in) Investing Activities</t>
  </si>
  <si>
    <t>(The Condensed Consolidated Statement of Cash Flows should be read in conjunction with the audited financial statements for</t>
  </si>
  <si>
    <t xml:space="preserve">(The Condensed Consolidated Statement of Changes in Equity should be read in conjunction with the audited financial statements for the year </t>
  </si>
  <si>
    <t>For the Period Ended 30 June 2011</t>
  </si>
  <si>
    <t>As at 1 April 2011</t>
  </si>
  <si>
    <t>At 1 April 2011 - restated</t>
  </si>
  <si>
    <t xml:space="preserve">At 1 April 2012 - restated 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</si>
</sst>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_(* #,##0.0000_);_(* \(#,##0.0000\);_(* &quot;-&quot;??_);_(@_)"/>
    <numFmt numFmtId="174" formatCode="0.00_);\(0.00\)"/>
    <numFmt numFmtId="175" formatCode="_(* #,##0.000_);_(* \(#,##0.000\);_(* &quot;-&quot;??_);_(@_)"/>
    <numFmt numFmtId="176" formatCode="_(* #,##0.0000_);_(* \(#,##0.0000\);_(* &quot;-&quot;????_);_(@_)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3E]dd\ mmmm\ yyyy"/>
    <numFmt numFmtId="188" formatCode="dd/mm/yy;@"/>
    <numFmt numFmtId="189" formatCode="[$-43E]dd\ mmmm\ yyyy;@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/>
    </xf>
    <xf numFmtId="3" fontId="3" fillId="0" borderId="0" xfId="42" applyNumberFormat="1" applyFont="1" applyFill="1" applyAlignment="1">
      <alignment/>
    </xf>
    <xf numFmtId="170" fontId="3" fillId="0" borderId="0" xfId="42" applyNumberFormat="1" applyFont="1" applyFill="1" applyAlignment="1">
      <alignment/>
    </xf>
    <xf numFmtId="37" fontId="3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10" xfId="42" applyNumberFormat="1" applyFont="1" applyFill="1" applyBorder="1" applyAlignment="1">
      <alignment/>
    </xf>
    <xf numFmtId="43" fontId="4" fillId="0" borderId="0" xfId="42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0" fontId="3" fillId="0" borderId="11" xfId="42" applyNumberFormat="1" applyFont="1" applyFill="1" applyBorder="1" applyAlignment="1">
      <alignment/>
    </xf>
    <xf numFmtId="170" fontId="3" fillId="0" borderId="0" xfId="42" applyNumberFormat="1" applyFont="1" applyFill="1" applyBorder="1" applyAlignment="1">
      <alignment/>
    </xf>
    <xf numFmtId="170" fontId="2" fillId="0" borderId="0" xfId="42" applyNumberFormat="1" applyFont="1" applyFill="1" applyAlignment="1">
      <alignment horizontal="center"/>
    </xf>
    <xf numFmtId="170" fontId="3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0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170" fontId="3" fillId="0" borderId="12" xfId="42" applyNumberFormat="1" applyFont="1" applyFill="1" applyBorder="1" applyAlignment="1">
      <alignment/>
    </xf>
    <xf numFmtId="170" fontId="3" fillId="0" borderId="13" xfId="42" applyNumberFormat="1" applyFont="1" applyFill="1" applyBorder="1" applyAlignment="1">
      <alignment/>
    </xf>
    <xf numFmtId="170" fontId="3" fillId="0" borderId="14" xfId="42" applyNumberFormat="1" applyFont="1" applyFill="1" applyBorder="1" applyAlignment="1">
      <alignment/>
    </xf>
    <xf numFmtId="170" fontId="3" fillId="0" borderId="15" xfId="42" applyNumberFormat="1" applyFont="1" applyFill="1" applyBorder="1" applyAlignment="1">
      <alignment/>
    </xf>
    <xf numFmtId="170" fontId="2" fillId="0" borderId="16" xfId="42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3" fillId="0" borderId="11" xfId="42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170" fontId="2" fillId="0" borderId="0" xfId="42" applyNumberFormat="1" applyFont="1" applyFill="1" applyBorder="1" applyAlignment="1" quotePrefix="1">
      <alignment horizontal="right"/>
    </xf>
    <xf numFmtId="189" fontId="2" fillId="0" borderId="0" xfId="42" applyNumberFormat="1" applyFont="1" applyFill="1" applyAlignment="1" quotePrefix="1">
      <alignment horizontal="right"/>
    </xf>
    <xf numFmtId="0" fontId="2" fillId="0" borderId="0" xfId="42" applyNumberFormat="1" applyFont="1" applyFill="1" applyBorder="1" applyAlignment="1">
      <alignment horizontal="right"/>
    </xf>
    <xf numFmtId="170" fontId="3" fillId="0" borderId="0" xfId="42" applyNumberFormat="1" applyFont="1" applyFill="1" applyAlignment="1">
      <alignment horizontal="right"/>
    </xf>
    <xf numFmtId="170" fontId="3" fillId="0" borderId="10" xfId="42" applyNumberFormat="1" applyFont="1" applyFill="1" applyBorder="1" applyAlignment="1">
      <alignment/>
    </xf>
    <xf numFmtId="170" fontId="2" fillId="0" borderId="0" xfId="42" applyNumberFormat="1" applyFont="1" applyFill="1" applyAlignment="1">
      <alignment/>
    </xf>
    <xf numFmtId="41" fontId="3" fillId="0" borderId="0" xfId="42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/>
    </xf>
    <xf numFmtId="170" fontId="3" fillId="0" borderId="17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3" fillId="0" borderId="17" xfId="42" applyNumberFormat="1" applyFont="1" applyFill="1" applyBorder="1" applyAlignment="1">
      <alignment/>
    </xf>
    <xf numFmtId="170" fontId="2" fillId="0" borderId="0" xfId="42" applyNumberFormat="1" applyFont="1" applyFill="1" applyAlignment="1" quotePrefix="1">
      <alignment horizontal="right"/>
    </xf>
    <xf numFmtId="0" fontId="2" fillId="0" borderId="0" xfId="0" applyNumberFormat="1" applyFont="1" applyFill="1" applyAlignment="1">
      <alignment horizontal="center"/>
    </xf>
    <xf numFmtId="170" fontId="3" fillId="0" borderId="0" xfId="42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/>
    </xf>
    <xf numFmtId="0" fontId="2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43" fontId="3" fillId="0" borderId="0" xfId="42" applyFont="1" applyFill="1" applyAlignment="1">
      <alignment horizontal="left"/>
    </xf>
    <xf numFmtId="170" fontId="4" fillId="0" borderId="0" xfId="0" applyNumberFormat="1" applyFont="1" applyFill="1" applyAlignment="1">
      <alignment/>
    </xf>
    <xf numFmtId="43" fontId="2" fillId="0" borderId="0" xfId="42" applyFont="1" applyFill="1" applyBorder="1" applyAlignment="1">
      <alignment/>
    </xf>
    <xf numFmtId="43" fontId="2" fillId="0" borderId="0" xfId="42" applyFont="1" applyFill="1" applyAlignment="1" quotePrefix="1">
      <alignment/>
    </xf>
    <xf numFmtId="170" fontId="2" fillId="0" borderId="0" xfId="42" applyNumberFormat="1" applyFont="1" applyFill="1" applyAlignment="1">
      <alignment horizontal="right"/>
    </xf>
    <xf numFmtId="170" fontId="2" fillId="0" borderId="0" xfId="42" applyNumberFormat="1" applyFont="1" applyFill="1" applyBorder="1" applyAlignment="1">
      <alignment horizontal="right"/>
    </xf>
    <xf numFmtId="43" fontId="1" fillId="0" borderId="0" xfId="42" applyFont="1" applyFill="1" applyAlignment="1">
      <alignment/>
    </xf>
    <xf numFmtId="170" fontId="3" fillId="0" borderId="0" xfId="42" applyNumberFormat="1" applyFont="1" applyFill="1" applyBorder="1" applyAlignment="1">
      <alignment horizontal="right"/>
    </xf>
    <xf numFmtId="170" fontId="2" fillId="0" borderId="0" xfId="42" applyNumberFormat="1" applyFont="1" applyFill="1" applyBorder="1" applyAlignment="1">
      <alignment horizontal="center"/>
    </xf>
    <xf numFmtId="0" fontId="2" fillId="0" borderId="0" xfId="42" applyNumberFormat="1" applyFont="1" applyFill="1" applyAlignment="1" quotePrefix="1">
      <alignment horizontal="right"/>
    </xf>
    <xf numFmtId="10" fontId="3" fillId="0" borderId="0" xfId="59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0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70" fontId="3" fillId="0" borderId="10" xfId="42" applyNumberFormat="1" applyFont="1" applyFill="1" applyBorder="1" applyAlignment="1">
      <alignment/>
    </xf>
    <xf numFmtId="170" fontId="3" fillId="0" borderId="18" xfId="42" applyNumberFormat="1" applyFont="1" applyFill="1" applyBorder="1" applyAlignment="1">
      <alignment/>
    </xf>
    <xf numFmtId="37" fontId="3" fillId="0" borderId="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37" fontId="3" fillId="0" borderId="17" xfId="0" applyNumberFormat="1" applyFont="1" applyFill="1" applyBorder="1" applyAlignment="1">
      <alignment/>
    </xf>
    <xf numFmtId="170" fontId="3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0" fontId="3" fillId="0" borderId="0" xfId="5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0" fontId="3" fillId="33" borderId="0" xfId="42" applyNumberFormat="1" applyFont="1" applyFill="1" applyAlignment="1">
      <alignment/>
    </xf>
    <xf numFmtId="0" fontId="2" fillId="0" borderId="0" xfId="0" applyFont="1" applyFill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Q65"/>
  <sheetViews>
    <sheetView view="pageBreakPreview" zoomScale="75" zoomScaleNormal="75" zoomScaleSheetLayoutView="75" zoomScalePageLayoutView="0" workbookViewId="0" topLeftCell="A41">
      <selection activeCell="B7" sqref="B7"/>
    </sheetView>
  </sheetViews>
  <sheetFormatPr defaultColWidth="9.140625" defaultRowHeight="12.75" outlineLevelRow="1"/>
  <cols>
    <col min="1" max="1" width="3.00390625" style="6" customWidth="1"/>
    <col min="2" max="2" width="62.421875" style="6" customWidth="1"/>
    <col min="3" max="3" width="23.57421875" style="6" bestFit="1" customWidth="1"/>
    <col min="4" max="4" width="5.00390625" style="6" customWidth="1"/>
    <col min="5" max="5" width="23.57421875" style="6" customWidth="1"/>
    <col min="6" max="6" width="5.7109375" style="6" customWidth="1"/>
    <col min="7" max="7" width="23.57421875" style="6" bestFit="1" customWidth="1"/>
    <col min="8" max="8" width="3.421875" style="6" customWidth="1"/>
    <col min="9" max="9" width="23.57421875" style="6" bestFit="1" customWidth="1"/>
    <col min="10" max="10" width="16.140625" style="6" bestFit="1" customWidth="1"/>
    <col min="11" max="11" width="13.421875" style="6" bestFit="1" customWidth="1"/>
    <col min="12" max="12" width="13.140625" style="6" bestFit="1" customWidth="1"/>
    <col min="13" max="16384" width="9.140625" style="6" customWidth="1"/>
  </cols>
  <sheetData>
    <row r="1" ht="15.75"/>
    <row r="2" spans="2:3" ht="15.75">
      <c r="B2" s="1" t="s">
        <v>1</v>
      </c>
      <c r="C2" s="1"/>
    </row>
    <row r="3" spans="2:3" ht="15.75">
      <c r="B3" s="1" t="s">
        <v>2</v>
      </c>
      <c r="C3" s="1"/>
    </row>
    <row r="4" ht="15.75">
      <c r="B4" s="1" t="s">
        <v>3</v>
      </c>
    </row>
    <row r="5" ht="15.75"/>
    <row r="6" ht="15.75">
      <c r="B6" s="19" t="s">
        <v>98</v>
      </c>
    </row>
    <row r="7" ht="15.75">
      <c r="B7" s="1" t="s">
        <v>112</v>
      </c>
    </row>
    <row r="8" ht="15.75">
      <c r="B8" s="1" t="s">
        <v>4</v>
      </c>
    </row>
    <row r="9" spans="3:4" ht="15.75">
      <c r="C9" s="20"/>
      <c r="D9" s="20"/>
    </row>
    <row r="10" spans="4:8" ht="15.75">
      <c r="D10" s="21" t="s">
        <v>5</v>
      </c>
      <c r="G10" s="30"/>
      <c r="H10" s="21" t="s">
        <v>6</v>
      </c>
    </row>
    <row r="11" spans="3:9" ht="15.75">
      <c r="C11" s="32"/>
      <c r="E11" s="22"/>
      <c r="I11" s="22"/>
    </row>
    <row r="12" spans="3:9" ht="15.75">
      <c r="C12" s="22" t="s">
        <v>0</v>
      </c>
      <c r="D12" s="22"/>
      <c r="E12" s="22" t="s">
        <v>82</v>
      </c>
      <c r="G12" s="22" t="s">
        <v>108</v>
      </c>
      <c r="H12" s="22"/>
      <c r="I12" s="22" t="s">
        <v>108</v>
      </c>
    </row>
    <row r="13" spans="3:9" ht="15.75">
      <c r="C13" s="22" t="s">
        <v>7</v>
      </c>
      <c r="D13" s="22"/>
      <c r="E13" s="22" t="s">
        <v>7</v>
      </c>
      <c r="G13" s="22" t="s">
        <v>6</v>
      </c>
      <c r="H13" s="22"/>
      <c r="I13" s="22" t="s">
        <v>6</v>
      </c>
    </row>
    <row r="14" spans="3:9" ht="15.75">
      <c r="C14" s="23" t="s">
        <v>107</v>
      </c>
      <c r="D14" s="22"/>
      <c r="E14" s="23" t="s">
        <v>107</v>
      </c>
      <c r="G14" s="23" t="s">
        <v>107</v>
      </c>
      <c r="H14" s="22"/>
      <c r="I14" s="23" t="s">
        <v>107</v>
      </c>
    </row>
    <row r="15" spans="3:9" ht="15.75">
      <c r="C15" s="83" t="s">
        <v>102</v>
      </c>
      <c r="D15" s="22"/>
      <c r="E15" s="83" t="s">
        <v>103</v>
      </c>
      <c r="G15" s="83" t="s">
        <v>102</v>
      </c>
      <c r="H15" s="22"/>
      <c r="I15" s="83" t="s">
        <v>103</v>
      </c>
    </row>
    <row r="16" spans="3:9" ht="15.75">
      <c r="C16" s="22" t="s">
        <v>8</v>
      </c>
      <c r="D16" s="22"/>
      <c r="E16" s="22" t="s">
        <v>8</v>
      </c>
      <c r="G16" s="22" t="s">
        <v>8</v>
      </c>
      <c r="H16" s="22"/>
      <c r="I16" s="22" t="s">
        <v>8</v>
      </c>
    </row>
    <row r="17" spans="3:9" ht="15.75">
      <c r="C17" s="22"/>
      <c r="D17" s="22"/>
      <c r="E17" s="22"/>
      <c r="G17" s="22"/>
      <c r="H17" s="22"/>
      <c r="I17" s="22"/>
    </row>
    <row r="18" ht="15.75"/>
    <row r="19" ht="15.75"/>
    <row r="20" spans="2:17" ht="15.75">
      <c r="B20" s="2" t="s">
        <v>9</v>
      </c>
      <c r="C20" s="3">
        <v>24920.629</v>
      </c>
      <c r="D20" s="4"/>
      <c r="E20" s="3">
        <v>23352</v>
      </c>
      <c r="G20" s="3">
        <v>24920.629</v>
      </c>
      <c r="H20" s="4"/>
      <c r="I20" s="3">
        <v>23352</v>
      </c>
      <c r="K20" s="4"/>
      <c r="L20" s="67"/>
      <c r="M20" s="67"/>
      <c r="N20" s="11"/>
      <c r="O20" s="67"/>
      <c r="Q20" s="11"/>
    </row>
    <row r="21" spans="2:13" ht="15.75">
      <c r="B21" s="2"/>
      <c r="C21" s="3"/>
      <c r="D21" s="4"/>
      <c r="E21" s="3"/>
      <c r="G21" s="3"/>
      <c r="H21" s="4"/>
      <c r="I21" s="3"/>
      <c r="L21" s="2"/>
      <c r="M21" s="67"/>
    </row>
    <row r="22" spans="2:12" ht="15.75">
      <c r="B22" s="2" t="s">
        <v>73</v>
      </c>
      <c r="C22" s="5">
        <v>-18560.556</v>
      </c>
      <c r="D22" s="4"/>
      <c r="E22" s="5">
        <v>-16669</v>
      </c>
      <c r="G22" s="5">
        <v>-18560.556</v>
      </c>
      <c r="H22" s="4"/>
      <c r="I22" s="5">
        <v>-16669</v>
      </c>
      <c r="J22" s="2"/>
      <c r="L22" s="68"/>
    </row>
    <row r="23" spans="2:12" ht="15.75">
      <c r="B23" s="2"/>
      <c r="C23" s="31"/>
      <c r="D23" s="4"/>
      <c r="E23" s="31"/>
      <c r="G23" s="31"/>
      <c r="H23" s="4"/>
      <c r="I23" s="31"/>
      <c r="L23" s="68"/>
    </row>
    <row r="24" spans="2:12" ht="15.75">
      <c r="B24" s="2" t="s">
        <v>54</v>
      </c>
      <c r="C24" s="3">
        <f>SUM(C20:C23)</f>
        <v>6360.073</v>
      </c>
      <c r="D24" s="4"/>
      <c r="E24" s="3">
        <f>SUM(E20:E23)</f>
        <v>6683</v>
      </c>
      <c r="G24" s="3">
        <f>SUM(G20:G23)</f>
        <v>6360.073</v>
      </c>
      <c r="H24" s="4"/>
      <c r="I24" s="3">
        <f>SUM(I20:I23)</f>
        <v>6683</v>
      </c>
      <c r="L24" s="68"/>
    </row>
    <row r="25" spans="2:12" ht="15.75">
      <c r="B25" s="2"/>
      <c r="C25" s="3"/>
      <c r="D25" s="4"/>
      <c r="E25" s="3"/>
      <c r="G25" s="3"/>
      <c r="H25" s="4"/>
      <c r="I25" s="3"/>
      <c r="L25" s="68"/>
    </row>
    <row r="26" spans="2:12" ht="15.75">
      <c r="B26" s="2" t="s">
        <v>55</v>
      </c>
      <c r="C26" s="4">
        <v>74.172</v>
      </c>
      <c r="D26" s="4"/>
      <c r="E26" s="4">
        <v>70</v>
      </c>
      <c r="G26" s="4">
        <v>74.172</v>
      </c>
      <c r="H26" s="4"/>
      <c r="I26" s="4">
        <v>70</v>
      </c>
      <c r="L26" s="68"/>
    </row>
    <row r="27" spans="2:12" ht="15.75">
      <c r="B27" s="2"/>
      <c r="C27" s="4"/>
      <c r="D27" s="4"/>
      <c r="E27" s="4"/>
      <c r="G27" s="4"/>
      <c r="H27" s="4"/>
      <c r="I27" s="4"/>
      <c r="L27" s="68"/>
    </row>
    <row r="28" spans="2:12" ht="15.75">
      <c r="B28" s="2" t="s">
        <v>56</v>
      </c>
      <c r="C28" s="4">
        <v>-4990.328</v>
      </c>
      <c r="D28" s="4"/>
      <c r="E28" s="4">
        <v>-5289</v>
      </c>
      <c r="G28" s="4">
        <v>-4990.328</v>
      </c>
      <c r="H28" s="4"/>
      <c r="I28" s="4">
        <v>-5289</v>
      </c>
      <c r="L28" s="68"/>
    </row>
    <row r="29" spans="2:12" ht="15.75">
      <c r="B29" s="2"/>
      <c r="C29" s="4"/>
      <c r="D29" s="4"/>
      <c r="E29" s="4"/>
      <c r="G29" s="4"/>
      <c r="H29" s="4"/>
      <c r="I29" s="4"/>
      <c r="L29" s="68"/>
    </row>
    <row r="30" spans="2:12" ht="15.75">
      <c r="B30" s="2" t="s">
        <v>57</v>
      </c>
      <c r="C30" s="4">
        <v>-591.622</v>
      </c>
      <c r="D30" s="4"/>
      <c r="E30" s="4">
        <v>-616</v>
      </c>
      <c r="G30" s="4">
        <v>-591.622</v>
      </c>
      <c r="H30" s="4"/>
      <c r="I30" s="4">
        <v>-616</v>
      </c>
      <c r="L30" s="68"/>
    </row>
    <row r="31" spans="2:12" ht="15.75">
      <c r="B31" s="2"/>
      <c r="C31" s="3"/>
      <c r="D31" s="4"/>
      <c r="E31" s="3"/>
      <c r="G31" s="3"/>
      <c r="H31" s="4"/>
      <c r="I31" s="3"/>
      <c r="L31" s="68"/>
    </row>
    <row r="32" spans="2:12" ht="15" hidden="1">
      <c r="B32" s="2" t="s">
        <v>58</v>
      </c>
      <c r="C32" s="40">
        <v>0</v>
      </c>
      <c r="D32" s="40"/>
      <c r="E32" s="40">
        <v>0</v>
      </c>
      <c r="F32" s="41"/>
      <c r="G32" s="40">
        <f>C32</f>
        <v>0</v>
      </c>
      <c r="H32" s="40"/>
      <c r="I32" s="40">
        <f>E32</f>
        <v>0</v>
      </c>
      <c r="L32" s="69"/>
    </row>
    <row r="33" spans="2:12" ht="15" hidden="1">
      <c r="B33" s="2"/>
      <c r="C33" s="3"/>
      <c r="D33" s="4"/>
      <c r="E33" s="3"/>
      <c r="G33" s="3"/>
      <c r="H33" s="4"/>
      <c r="I33" s="3"/>
      <c r="L33" s="68"/>
    </row>
    <row r="34" spans="2:17" ht="15.75">
      <c r="B34" s="2" t="s">
        <v>59</v>
      </c>
      <c r="C34" s="43">
        <f>SUM(C24:C33)</f>
        <v>852.2949999999995</v>
      </c>
      <c r="D34" s="4"/>
      <c r="E34" s="72">
        <f>SUM(E24:E33)</f>
        <v>848</v>
      </c>
      <c r="G34" s="8">
        <f>SUM(G24:G33)</f>
        <v>852.2949999999995</v>
      </c>
      <c r="H34" s="4"/>
      <c r="I34" s="8">
        <f>SUM(I24:I33)</f>
        <v>848</v>
      </c>
      <c r="K34" s="4"/>
      <c r="L34" s="67"/>
      <c r="N34" s="11"/>
      <c r="O34" s="67"/>
      <c r="Q34" s="52"/>
    </row>
    <row r="35" spans="2:12" ht="15.75">
      <c r="B35" s="2"/>
      <c r="C35" s="3"/>
      <c r="D35" s="4"/>
      <c r="E35" s="3"/>
      <c r="G35" s="3"/>
      <c r="H35" s="4"/>
      <c r="I35" s="3"/>
      <c r="L35" s="68"/>
    </row>
    <row r="36" spans="2:14" ht="15.75">
      <c r="B36" s="2" t="s">
        <v>60</v>
      </c>
      <c r="C36" s="5">
        <f>-213.208-63.522</f>
        <v>-276.73</v>
      </c>
      <c r="D36" s="4"/>
      <c r="E36" s="5">
        <v>-311</v>
      </c>
      <c r="G36" s="5">
        <f>-213.208-63.522</f>
        <v>-276.73</v>
      </c>
      <c r="H36" s="4"/>
      <c r="I36" s="5">
        <v>-311</v>
      </c>
      <c r="K36" s="4"/>
      <c r="L36" s="68"/>
      <c r="M36" s="68"/>
      <c r="N36" s="68"/>
    </row>
    <row r="37" spans="2:12" s="7" customFormat="1" ht="15" hidden="1" outlineLevel="1">
      <c r="B37" s="9" t="s">
        <v>10</v>
      </c>
      <c r="C37" s="4">
        <v>0</v>
      </c>
      <c r="D37" s="4"/>
      <c r="E37" s="4">
        <v>0</v>
      </c>
      <c r="F37" s="6"/>
      <c r="G37" s="4">
        <v>0</v>
      </c>
      <c r="H37" s="4"/>
      <c r="I37" s="4">
        <v>0</v>
      </c>
      <c r="J37" s="6"/>
      <c r="L37" s="69"/>
    </row>
    <row r="38" spans="2:12" ht="15.75" collapsed="1">
      <c r="B38" s="2"/>
      <c r="C38" s="31"/>
      <c r="D38" s="4"/>
      <c r="E38" s="31"/>
      <c r="G38" s="31"/>
      <c r="H38" s="4"/>
      <c r="I38" s="31"/>
      <c r="K38" s="79"/>
      <c r="L38" s="68"/>
    </row>
    <row r="39" spans="2:12" ht="15" hidden="1">
      <c r="B39" s="2" t="s">
        <v>11</v>
      </c>
      <c r="C39" s="2">
        <v>0</v>
      </c>
      <c r="D39" s="10"/>
      <c r="E39" s="2">
        <v>0</v>
      </c>
      <c r="G39" s="2">
        <v>0</v>
      </c>
      <c r="H39" s="10"/>
      <c r="I39" s="2">
        <v>0</v>
      </c>
      <c r="L39" s="68"/>
    </row>
    <row r="40" spans="2:12" ht="15" hidden="1">
      <c r="B40" s="2"/>
      <c r="C40" s="3"/>
      <c r="D40" s="4"/>
      <c r="E40" s="3"/>
      <c r="G40" s="3"/>
      <c r="H40" s="4"/>
      <c r="I40" s="3"/>
      <c r="L40" s="68"/>
    </row>
    <row r="41" spans="2:16" ht="15.75">
      <c r="B41" s="2" t="s">
        <v>99</v>
      </c>
      <c r="C41" s="74">
        <f>SUM(C34:C40)</f>
        <v>575.5649999999995</v>
      </c>
      <c r="D41" s="13"/>
      <c r="E41" s="74">
        <f>SUM(E34:E40)</f>
        <v>537</v>
      </c>
      <c r="F41" s="20"/>
      <c r="G41" s="75">
        <f>SUM(G34:G40)</f>
        <v>575.5649999999995</v>
      </c>
      <c r="H41" s="13"/>
      <c r="I41" s="75">
        <f>SUM(I34:I40)</f>
        <v>537</v>
      </c>
      <c r="K41" s="11"/>
      <c r="L41" s="80"/>
      <c r="M41" s="20"/>
      <c r="N41" s="20"/>
      <c r="O41" s="81"/>
      <c r="P41" s="20"/>
    </row>
    <row r="42" spans="2:12" ht="15.75">
      <c r="B42" s="2"/>
      <c r="C42" s="74"/>
      <c r="D42" s="13"/>
      <c r="E42" s="74"/>
      <c r="F42" s="20"/>
      <c r="G42" s="75"/>
      <c r="H42" s="13"/>
      <c r="I42" s="75"/>
      <c r="K42" s="11"/>
      <c r="L42" s="67"/>
    </row>
    <row r="43" ht="15.75">
      <c r="B43" s="1" t="s">
        <v>92</v>
      </c>
    </row>
    <row r="44" spans="3:9" ht="15.75">
      <c r="C44" s="20"/>
      <c r="D44" s="20"/>
      <c r="E44" s="20"/>
      <c r="F44" s="20"/>
      <c r="G44" s="20"/>
      <c r="H44" s="20"/>
      <c r="I44" s="20"/>
    </row>
    <row r="45" spans="2:9" ht="15.75">
      <c r="B45" s="6" t="s">
        <v>93</v>
      </c>
      <c r="C45" s="4">
        <v>19</v>
      </c>
      <c r="E45" s="4">
        <v>24</v>
      </c>
      <c r="G45" s="4">
        <v>19</v>
      </c>
      <c r="I45" s="4">
        <v>24</v>
      </c>
    </row>
    <row r="46" ht="15.75"/>
    <row r="47" spans="2:9" ht="15.75">
      <c r="B47" s="1" t="s">
        <v>121</v>
      </c>
      <c r="C47" s="76">
        <f>C41+C45</f>
        <v>594.5649999999995</v>
      </c>
      <c r="E47" s="76">
        <f>E41+E45</f>
        <v>561</v>
      </c>
      <c r="G47" s="76">
        <f>G41+G45</f>
        <v>594.5649999999995</v>
      </c>
      <c r="I47" s="76">
        <f>I41+I45</f>
        <v>561</v>
      </c>
    </row>
    <row r="48" ht="15.75"/>
    <row r="49" spans="2:9" ht="15.75">
      <c r="B49" s="2" t="s">
        <v>12</v>
      </c>
      <c r="C49" s="11"/>
      <c r="D49" s="11"/>
      <c r="E49" s="11"/>
      <c r="G49" s="11"/>
      <c r="H49" s="11"/>
      <c r="I49" s="11"/>
    </row>
    <row r="50" spans="2:9" ht="15.75">
      <c r="B50" s="2" t="s">
        <v>80</v>
      </c>
      <c r="C50" s="2">
        <f>(C41/60116)*100</f>
        <v>0.9574239803047433</v>
      </c>
      <c r="D50" s="10"/>
      <c r="E50" s="2">
        <f>(E41/60116)*100</f>
        <v>0.8932730055226563</v>
      </c>
      <c r="G50" s="2">
        <f>(G41/60116)*100</f>
        <v>0.9574239803047433</v>
      </c>
      <c r="H50" s="10"/>
      <c r="I50" s="2">
        <f>(I41/60116)*100</f>
        <v>0.8932730055226563</v>
      </c>
    </row>
    <row r="51" spans="2:9" ht="15.75">
      <c r="B51" s="2"/>
      <c r="C51" s="2"/>
      <c r="D51" s="10"/>
      <c r="E51" s="2"/>
      <c r="F51" s="2"/>
      <c r="G51" s="2"/>
      <c r="H51" s="2"/>
      <c r="I51" s="2"/>
    </row>
    <row r="52" spans="2:9" ht="15.75">
      <c r="B52" s="2"/>
      <c r="C52" s="2"/>
      <c r="D52" s="10"/>
      <c r="E52" s="2"/>
      <c r="F52" s="2"/>
      <c r="G52" s="2"/>
      <c r="H52" s="2"/>
      <c r="I52" s="2"/>
    </row>
    <row r="53" spans="2:5" ht="15.75">
      <c r="B53" s="2"/>
      <c r="C53" s="11"/>
      <c r="D53" s="11"/>
      <c r="E53" s="11"/>
    </row>
    <row r="54" spans="2:5" ht="15.75">
      <c r="B54" s="2" t="s">
        <v>129</v>
      </c>
      <c r="C54" s="11"/>
      <c r="D54" s="11"/>
      <c r="E54" s="11"/>
    </row>
    <row r="55" spans="2:5" ht="15" hidden="1">
      <c r="B55" s="2"/>
      <c r="C55" s="11"/>
      <c r="D55" s="11"/>
      <c r="E55" s="11"/>
    </row>
    <row r="56" spans="2:5" ht="15">
      <c r="B56" s="2"/>
      <c r="C56" s="11"/>
      <c r="D56" s="11"/>
      <c r="E56" s="11"/>
    </row>
    <row r="57" spans="2:5" ht="15">
      <c r="B57" s="2"/>
      <c r="C57" s="11"/>
      <c r="D57" s="11"/>
      <c r="E57" s="11"/>
    </row>
    <row r="58" ht="15">
      <c r="B58" s="2" t="s">
        <v>109</v>
      </c>
    </row>
    <row r="59" ht="15">
      <c r="B59" s="2" t="s">
        <v>95</v>
      </c>
    </row>
    <row r="60" ht="15">
      <c r="B60" s="2"/>
    </row>
    <row r="61" spans="2:9" ht="15">
      <c r="B61" s="2"/>
      <c r="C61" s="79">
        <f>C36/C34</f>
        <v>-0.3246880481523418</v>
      </c>
      <c r="D61" s="79"/>
      <c r="E61" s="79">
        <f>E36/E34</f>
        <v>-0.36674528301886794</v>
      </c>
      <c r="G61" s="79">
        <f>G36/G34</f>
        <v>-0.3246880481523418</v>
      </c>
      <c r="I61" s="79">
        <f>I36/I34</f>
        <v>-0.36674528301886794</v>
      </c>
    </row>
    <row r="62" spans="2:5" ht="15">
      <c r="B62" s="2"/>
      <c r="C62" s="67"/>
      <c r="E62" s="67"/>
    </row>
    <row r="63" ht="15">
      <c r="B63" s="2"/>
    </row>
    <row r="64" ht="15">
      <c r="B64" s="2"/>
    </row>
    <row r="65" ht="15">
      <c r="B65" s="2"/>
    </row>
  </sheetData>
  <sheetProtection/>
  <printOptions/>
  <pageMargins left="0.75" right="0.75" top="1" bottom="1" header="0.5" footer="0.5"/>
  <pageSetup horizontalDpi="600" verticalDpi="600" orientation="portrait" paperSize="9" scale="50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L69"/>
  <sheetViews>
    <sheetView view="pageBreakPreview" zoomScaleNormal="75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7.00390625" style="6" customWidth="1"/>
    <col min="2" max="2" width="36.140625" style="6" customWidth="1"/>
    <col min="3" max="3" width="9.140625" style="6" customWidth="1"/>
    <col min="4" max="4" width="12.00390625" style="6" customWidth="1"/>
    <col min="5" max="5" width="19.00390625" style="6" customWidth="1"/>
    <col min="6" max="6" width="12.421875" style="6" customWidth="1"/>
    <col min="7" max="7" width="18.7109375" style="6" customWidth="1"/>
    <col min="8" max="8" width="12.421875" style="6" customWidth="1"/>
    <col min="9" max="9" width="18.7109375" style="6" customWidth="1"/>
    <col min="10" max="10" width="14.140625" style="6" customWidth="1"/>
    <col min="11" max="11" width="11.421875" style="6" customWidth="1"/>
    <col min="12" max="12" width="10.8515625" style="6" bestFit="1" customWidth="1"/>
    <col min="13" max="16384" width="9.140625" style="6" customWidth="1"/>
  </cols>
  <sheetData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/>
    </row>
    <row r="6" ht="15">
      <c r="A6" s="1" t="s">
        <v>89</v>
      </c>
    </row>
    <row r="7" ht="15">
      <c r="A7" s="1" t="s">
        <v>110</v>
      </c>
    </row>
    <row r="8" spans="1:5" ht="15">
      <c r="A8" s="1" t="s">
        <v>4</v>
      </c>
      <c r="E8" s="22"/>
    </row>
    <row r="9" spans="1:5" ht="15">
      <c r="A9" s="1"/>
      <c r="E9" s="22"/>
    </row>
    <row r="10" spans="1:9" ht="15">
      <c r="A10" s="1"/>
      <c r="E10" s="22"/>
      <c r="G10" s="22" t="s">
        <v>46</v>
      </c>
      <c r="H10" s="22"/>
      <c r="I10" s="22" t="s">
        <v>46</v>
      </c>
    </row>
    <row r="11" spans="5:9" ht="15">
      <c r="E11" s="33" t="s">
        <v>110</v>
      </c>
      <c r="F11" s="22"/>
      <c r="G11" s="33" t="s">
        <v>104</v>
      </c>
      <c r="H11" s="33"/>
      <c r="I11" s="33" t="s">
        <v>140</v>
      </c>
    </row>
    <row r="12" spans="5:9" ht="15">
      <c r="E12" s="22" t="s">
        <v>8</v>
      </c>
      <c r="F12" s="22"/>
      <c r="G12" s="22" t="s">
        <v>8</v>
      </c>
      <c r="H12" s="22"/>
      <c r="I12" s="22" t="s">
        <v>8</v>
      </c>
    </row>
    <row r="13" spans="5:8" ht="15">
      <c r="E13" s="22"/>
      <c r="F13" s="22"/>
      <c r="G13" s="22"/>
      <c r="H13" s="22"/>
    </row>
    <row r="14" ht="15">
      <c r="B14" s="1" t="s">
        <v>61</v>
      </c>
    </row>
    <row r="15" ht="15">
      <c r="B15" s="1"/>
    </row>
    <row r="16" ht="15">
      <c r="B16" s="1" t="s">
        <v>62</v>
      </c>
    </row>
    <row r="18" spans="2:11" ht="15">
      <c r="B18" s="6" t="s">
        <v>26</v>
      </c>
      <c r="E18" s="26">
        <v>29118</v>
      </c>
      <c r="F18" s="4"/>
      <c r="G18" s="26">
        <v>29667</v>
      </c>
      <c r="H18" s="13"/>
      <c r="I18" s="26">
        <v>31416</v>
      </c>
      <c r="J18" s="18"/>
      <c r="K18" s="18"/>
    </row>
    <row r="19" spans="2:10" ht="15">
      <c r="B19" s="6" t="s">
        <v>27</v>
      </c>
      <c r="E19" s="24">
        <v>0</v>
      </c>
      <c r="F19" s="4"/>
      <c r="G19" s="24">
        <v>0</v>
      </c>
      <c r="H19" s="13"/>
      <c r="I19" s="24">
        <v>144</v>
      </c>
      <c r="J19" s="18"/>
    </row>
    <row r="20" spans="5:9" ht="15" hidden="1">
      <c r="E20" s="27"/>
      <c r="F20" s="4"/>
      <c r="G20" s="27"/>
      <c r="H20" s="13"/>
      <c r="I20" s="27"/>
    </row>
    <row r="21" spans="5:9" ht="15">
      <c r="E21" s="25">
        <f>SUM(E18:E20)</f>
        <v>29118</v>
      </c>
      <c r="F21" s="4"/>
      <c r="G21" s="25">
        <f>SUM(G18:G20)</f>
        <v>29667</v>
      </c>
      <c r="H21" s="13"/>
      <c r="I21" s="25">
        <f>SUM(I18:I20)</f>
        <v>31560</v>
      </c>
    </row>
    <row r="22" spans="2:8" ht="15">
      <c r="B22" s="1" t="s">
        <v>28</v>
      </c>
      <c r="E22" s="13"/>
      <c r="F22" s="4"/>
      <c r="G22" s="13"/>
      <c r="H22" s="13"/>
    </row>
    <row r="23" spans="5:10" ht="15">
      <c r="E23" s="13"/>
      <c r="F23" s="4"/>
      <c r="G23" s="13"/>
      <c r="H23" s="13"/>
      <c r="J23" s="2"/>
    </row>
    <row r="24" spans="2:10" ht="15">
      <c r="B24" s="6" t="s">
        <v>76</v>
      </c>
      <c r="E24" s="26">
        <v>1246</v>
      </c>
      <c r="F24" s="4"/>
      <c r="G24" s="26">
        <v>682</v>
      </c>
      <c r="H24" s="13"/>
      <c r="I24" s="26">
        <v>530</v>
      </c>
      <c r="J24" s="2"/>
    </row>
    <row r="25" spans="2:10" ht="15">
      <c r="B25" s="6" t="s">
        <v>63</v>
      </c>
      <c r="E25" s="24">
        <v>21897</v>
      </c>
      <c r="F25" s="4"/>
      <c r="G25" s="24">
        <v>21273</v>
      </c>
      <c r="H25" s="13"/>
      <c r="I25" s="24">
        <v>22704</v>
      </c>
      <c r="J25" s="2"/>
    </row>
    <row r="26" spans="2:10" ht="15">
      <c r="B26" s="6" t="s">
        <v>64</v>
      </c>
      <c r="E26" s="24">
        <v>6600</v>
      </c>
      <c r="F26" s="4"/>
      <c r="G26" s="24">
        <v>7744</v>
      </c>
      <c r="H26" s="13"/>
      <c r="I26" s="24">
        <v>7580</v>
      </c>
      <c r="J26" s="2"/>
    </row>
    <row r="27" spans="2:10" ht="15" hidden="1">
      <c r="B27" s="6" t="s">
        <v>75</v>
      </c>
      <c r="E27" s="24"/>
      <c r="F27" s="4"/>
      <c r="G27" s="24">
        <v>0</v>
      </c>
      <c r="H27" s="13"/>
      <c r="I27" s="24">
        <v>0</v>
      </c>
      <c r="J27" s="2"/>
    </row>
    <row r="28" spans="2:10" ht="15">
      <c r="B28" s="6" t="s">
        <v>23</v>
      </c>
      <c r="E28" s="24">
        <v>14568</v>
      </c>
      <c r="F28" s="4"/>
      <c r="G28" s="24">
        <v>13691</v>
      </c>
      <c r="H28" s="13"/>
      <c r="I28" s="24">
        <v>14960</v>
      </c>
      <c r="J28" s="2"/>
    </row>
    <row r="29" spans="5:10" ht="15">
      <c r="E29" s="27"/>
      <c r="F29" s="4"/>
      <c r="G29" s="27"/>
      <c r="H29" s="13"/>
      <c r="I29" s="27"/>
      <c r="J29" s="2"/>
    </row>
    <row r="30" spans="5:10" ht="15">
      <c r="E30" s="27">
        <f>E24+E25+E26+E28+E27</f>
        <v>44311</v>
      </c>
      <c r="F30" s="4"/>
      <c r="G30" s="27">
        <f>G24+G25+G26+G28+G27</f>
        <v>43390</v>
      </c>
      <c r="H30" s="13"/>
      <c r="I30" s="27">
        <f>I24+I25+I26+I28+I27</f>
        <v>45774</v>
      </c>
      <c r="J30" s="2"/>
    </row>
    <row r="31" spans="5:10" ht="15">
      <c r="E31" s="13"/>
      <c r="F31" s="4"/>
      <c r="G31" s="13"/>
      <c r="H31" s="13"/>
      <c r="J31" s="2"/>
    </row>
    <row r="32" spans="2:10" ht="15.75" thickBot="1">
      <c r="B32" s="1" t="s">
        <v>65</v>
      </c>
      <c r="D32" s="42"/>
      <c r="E32" s="28">
        <f>E21+E30</f>
        <v>73429</v>
      </c>
      <c r="F32" s="4"/>
      <c r="G32" s="28">
        <f>G21+G30</f>
        <v>73057</v>
      </c>
      <c r="H32" s="42"/>
      <c r="I32" s="28">
        <f>I21+I30</f>
        <v>77334</v>
      </c>
      <c r="J32" s="42"/>
    </row>
    <row r="33" spans="5:10" ht="15.75" thickTop="1">
      <c r="E33" s="13"/>
      <c r="F33" s="4"/>
      <c r="G33" s="13"/>
      <c r="H33" s="13"/>
      <c r="J33" s="2"/>
    </row>
    <row r="34" spans="2:10" ht="15">
      <c r="B34" s="1" t="s">
        <v>66</v>
      </c>
      <c r="E34" s="13"/>
      <c r="F34" s="4"/>
      <c r="G34" s="13"/>
      <c r="H34" s="13"/>
      <c r="J34" s="2"/>
    </row>
    <row r="35" spans="5:10" ht="15">
      <c r="E35" s="13"/>
      <c r="F35" s="4"/>
      <c r="G35" s="13"/>
      <c r="H35" s="13"/>
      <c r="J35" s="2"/>
    </row>
    <row r="36" spans="2:10" ht="15">
      <c r="B36" s="1" t="s">
        <v>90</v>
      </c>
      <c r="E36" s="13"/>
      <c r="F36" s="4"/>
      <c r="G36" s="13"/>
      <c r="H36" s="13"/>
      <c r="J36" s="2"/>
    </row>
    <row r="37" spans="5:10" ht="15">
      <c r="E37" s="4"/>
      <c r="F37" s="4"/>
      <c r="G37" s="4"/>
      <c r="H37" s="4"/>
      <c r="J37" s="2"/>
    </row>
    <row r="38" spans="2:10" ht="15">
      <c r="B38" s="6" t="s">
        <v>30</v>
      </c>
      <c r="E38" s="26">
        <v>60116</v>
      </c>
      <c r="F38" s="4"/>
      <c r="G38" s="26">
        <v>60116</v>
      </c>
      <c r="H38" s="13"/>
      <c r="I38" s="26">
        <v>60116</v>
      </c>
      <c r="J38" s="2"/>
    </row>
    <row r="39" spans="2:10" ht="15">
      <c r="B39" s="6" t="s">
        <v>50</v>
      </c>
      <c r="E39" s="24">
        <v>413</v>
      </c>
      <c r="F39" s="4"/>
      <c r="G39" s="24">
        <v>413</v>
      </c>
      <c r="H39" s="13"/>
      <c r="I39" s="24">
        <v>413</v>
      </c>
      <c r="J39" s="2"/>
    </row>
    <row r="40" spans="2:10" ht="15">
      <c r="B40" s="6" t="s">
        <v>97</v>
      </c>
      <c r="E40" s="24">
        <v>7345</v>
      </c>
      <c r="F40" s="4"/>
      <c r="G40" s="24">
        <v>6750</v>
      </c>
      <c r="H40" s="13"/>
      <c r="I40" s="24">
        <v>7103</v>
      </c>
      <c r="J40" s="2"/>
    </row>
    <row r="41" spans="5:10" ht="15">
      <c r="E41" s="29"/>
      <c r="G41" s="29"/>
      <c r="H41" s="20"/>
      <c r="I41" s="29"/>
      <c r="J41" s="2"/>
    </row>
    <row r="42" spans="2:10" ht="15">
      <c r="B42" s="1" t="s">
        <v>67</v>
      </c>
      <c r="D42" s="18"/>
      <c r="E42" s="25">
        <f>SUM(E38:E41)</f>
        <v>67874</v>
      </c>
      <c r="F42" s="13"/>
      <c r="G42" s="25">
        <f>SUM(G38:G41)</f>
        <v>67279</v>
      </c>
      <c r="H42" s="13"/>
      <c r="I42" s="25">
        <f>SUM(I38:I41)</f>
        <v>67632</v>
      </c>
      <c r="J42" s="2"/>
    </row>
    <row r="43" spans="2:10" ht="15">
      <c r="B43" s="1"/>
      <c r="D43" s="18"/>
      <c r="E43" s="13"/>
      <c r="F43" s="13"/>
      <c r="G43" s="13"/>
      <c r="H43" s="13"/>
      <c r="J43" s="2"/>
    </row>
    <row r="44" spans="2:10" ht="15">
      <c r="B44" s="1" t="s">
        <v>83</v>
      </c>
      <c r="D44" s="18"/>
      <c r="E44" s="13"/>
      <c r="F44" s="13"/>
      <c r="G44" s="13"/>
      <c r="H44" s="13"/>
      <c r="J44" s="2"/>
    </row>
    <row r="45" spans="2:10" ht="15">
      <c r="B45" s="1"/>
      <c r="E45" s="13"/>
      <c r="F45" s="13"/>
      <c r="G45" s="13"/>
      <c r="H45" s="13"/>
      <c r="J45" s="2"/>
    </row>
    <row r="46" spans="2:11" ht="15">
      <c r="B46" s="6" t="s">
        <v>77</v>
      </c>
      <c r="E46" s="26">
        <v>52</v>
      </c>
      <c r="F46" s="4"/>
      <c r="G46" s="26">
        <v>52</v>
      </c>
      <c r="H46" s="13"/>
      <c r="I46" s="26">
        <v>218</v>
      </c>
      <c r="J46" s="2"/>
      <c r="K46" s="18"/>
    </row>
    <row r="47" spans="2:10" ht="15">
      <c r="B47" s="6" t="s">
        <v>72</v>
      </c>
      <c r="E47" s="24">
        <v>297</v>
      </c>
      <c r="F47" s="4"/>
      <c r="G47" s="24">
        <v>234</v>
      </c>
      <c r="H47" s="13"/>
      <c r="I47" s="24">
        <v>0</v>
      </c>
      <c r="J47" s="2"/>
    </row>
    <row r="48" spans="5:10" ht="15">
      <c r="E48" s="24"/>
      <c r="F48" s="4"/>
      <c r="G48" s="24"/>
      <c r="H48" s="13"/>
      <c r="I48" s="24"/>
      <c r="J48" s="2"/>
    </row>
    <row r="49" spans="4:10" ht="15">
      <c r="D49" s="18"/>
      <c r="E49" s="25">
        <f>SUM(E46:E48)</f>
        <v>349</v>
      </c>
      <c r="F49" s="4"/>
      <c r="G49" s="25">
        <f>SUM(G46:G48)</f>
        <v>286</v>
      </c>
      <c r="H49" s="13"/>
      <c r="I49" s="25">
        <f>SUM(I46:I48)</f>
        <v>218</v>
      </c>
      <c r="J49" s="2"/>
    </row>
    <row r="50" spans="2:11" ht="15">
      <c r="B50" s="1" t="s">
        <v>29</v>
      </c>
      <c r="E50" s="4"/>
      <c r="F50" s="4"/>
      <c r="G50" s="4"/>
      <c r="H50" s="4"/>
      <c r="J50" s="2"/>
      <c r="K50" s="70"/>
    </row>
    <row r="51" spans="2:11" ht="15">
      <c r="B51" s="1"/>
      <c r="E51" s="12"/>
      <c r="F51" s="4"/>
      <c r="G51" s="12"/>
      <c r="H51" s="13"/>
      <c r="J51" s="2"/>
      <c r="K51" s="70"/>
    </row>
    <row r="52" spans="2:12" ht="15">
      <c r="B52" s="6" t="s">
        <v>68</v>
      </c>
      <c r="E52" s="26">
        <v>5205</v>
      </c>
      <c r="F52" s="4"/>
      <c r="G52" s="26">
        <v>5363</v>
      </c>
      <c r="H52" s="13"/>
      <c r="I52" s="26">
        <v>7984</v>
      </c>
      <c r="J52" s="2"/>
      <c r="K52" s="70"/>
      <c r="L52" s="51"/>
    </row>
    <row r="53" spans="2:11" ht="15">
      <c r="B53" s="6" t="s">
        <v>77</v>
      </c>
      <c r="E53" s="24">
        <v>1</v>
      </c>
      <c r="F53" s="4"/>
      <c r="G53" s="24">
        <v>129</v>
      </c>
      <c r="H53" s="13"/>
      <c r="I53" s="24">
        <v>1500</v>
      </c>
      <c r="J53" s="2"/>
      <c r="K53" s="20"/>
    </row>
    <row r="54" spans="5:11" ht="15">
      <c r="E54" s="24"/>
      <c r="F54" s="4"/>
      <c r="G54" s="24"/>
      <c r="H54" s="13"/>
      <c r="I54" s="24"/>
      <c r="J54" s="2"/>
      <c r="K54" s="70"/>
    </row>
    <row r="55" spans="5:11" ht="15">
      <c r="E55" s="25">
        <f>SUM(E52:E54)</f>
        <v>5206</v>
      </c>
      <c r="F55" s="4"/>
      <c r="G55" s="25">
        <f>SUM(G52:G54)</f>
        <v>5492</v>
      </c>
      <c r="H55" s="13"/>
      <c r="I55" s="25">
        <f>SUM(I52:I54)</f>
        <v>9484</v>
      </c>
      <c r="J55" s="2"/>
      <c r="K55" s="71"/>
    </row>
    <row r="56" spans="5:11" ht="15">
      <c r="E56" s="4"/>
      <c r="F56" s="4"/>
      <c r="G56" s="4"/>
      <c r="H56" s="4"/>
      <c r="J56" s="2"/>
      <c r="K56" s="71"/>
    </row>
    <row r="57" spans="2:11" ht="15">
      <c r="B57" s="1" t="s">
        <v>69</v>
      </c>
      <c r="E57" s="4">
        <f>E49+E55</f>
        <v>5555</v>
      </c>
      <c r="F57" s="4"/>
      <c r="G57" s="4">
        <f>G49+G55</f>
        <v>5778</v>
      </c>
      <c r="H57" s="4"/>
      <c r="I57" s="18">
        <f>I49+I55</f>
        <v>9702</v>
      </c>
      <c r="J57" s="2"/>
      <c r="K57" s="71"/>
    </row>
    <row r="58" spans="5:11" ht="15">
      <c r="E58" s="4"/>
      <c r="F58" s="4"/>
      <c r="G58" s="4"/>
      <c r="H58" s="4"/>
      <c r="J58" s="2"/>
      <c r="K58" s="71"/>
    </row>
    <row r="59" spans="2:10" ht="15.75" thickBot="1">
      <c r="B59" s="1" t="s">
        <v>70</v>
      </c>
      <c r="E59" s="28">
        <f>E42+E57</f>
        <v>73429</v>
      </c>
      <c r="F59" s="4"/>
      <c r="G59" s="28">
        <f>G42+G57</f>
        <v>73057</v>
      </c>
      <c r="H59" s="42"/>
      <c r="I59" s="28">
        <f>I42+I57</f>
        <v>77334</v>
      </c>
      <c r="J59" s="2"/>
    </row>
    <row r="60" spans="5:10" ht="15.75" thickTop="1">
      <c r="E60" s="4"/>
      <c r="F60" s="4"/>
      <c r="G60" s="4"/>
      <c r="H60" s="4"/>
      <c r="J60" s="2"/>
    </row>
    <row r="61" spans="2:10" ht="15.75" thickBot="1">
      <c r="B61" s="6" t="s">
        <v>53</v>
      </c>
      <c r="E61" s="73">
        <f>(E32-E57)/E38*100</f>
        <v>112.90505023621</v>
      </c>
      <c r="F61" s="4"/>
      <c r="G61" s="73">
        <f>(G32-G57)/G38*100</f>
        <v>111.91529709228824</v>
      </c>
      <c r="H61" s="13"/>
      <c r="J61" s="2"/>
    </row>
    <row r="62" ht="15.75" thickTop="1">
      <c r="J62" s="2"/>
    </row>
    <row r="63" spans="2:10" ht="15">
      <c r="B63" s="6" t="s">
        <v>91</v>
      </c>
      <c r="J63" s="2"/>
    </row>
    <row r="64" spans="2:10" ht="15">
      <c r="B64" s="6" t="s">
        <v>111</v>
      </c>
      <c r="J64" s="2"/>
    </row>
    <row r="65" spans="2:10" ht="15">
      <c r="B65" s="6" t="s">
        <v>42</v>
      </c>
      <c r="E65" s="18"/>
      <c r="J65" s="2"/>
    </row>
    <row r="66" spans="5:10" ht="15">
      <c r="E66" s="18"/>
      <c r="J66" s="2"/>
    </row>
    <row r="67" spans="5:10" ht="15">
      <c r="E67" s="18"/>
      <c r="G67" s="18"/>
      <c r="H67" s="18"/>
      <c r="J67" s="2"/>
    </row>
    <row r="68" spans="5:8" ht="15">
      <c r="E68" s="4"/>
      <c r="F68" s="4"/>
      <c r="G68" s="4"/>
      <c r="H68" s="4"/>
    </row>
    <row r="69" spans="5:8" ht="15">
      <c r="E69" s="18">
        <f>E32-E59</f>
        <v>0</v>
      </c>
      <c r="F69" s="18"/>
      <c r="G69" s="18">
        <f>G32-G59</f>
        <v>0</v>
      </c>
      <c r="H69" s="18"/>
    </row>
  </sheetData>
  <sheetProtection/>
  <printOptions/>
  <pageMargins left="0.75" right="0.75" top="0.89" bottom="0.86" header="0.5" footer="0.5"/>
  <pageSetup horizontalDpi="600" verticalDpi="600" orientation="portrait" paperSize="9" scale="5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45"/>
  <sheetViews>
    <sheetView zoomScale="85" zoomScaleNormal="85" zoomScalePageLayoutView="0" workbookViewId="0" topLeftCell="A1">
      <selection activeCell="H37" sqref="H37"/>
    </sheetView>
  </sheetViews>
  <sheetFormatPr defaultColWidth="9.140625" defaultRowHeight="12.75"/>
  <cols>
    <col min="1" max="1" width="48.140625" style="2" customWidth="1"/>
    <col min="2" max="2" width="12.00390625" style="4" customWidth="1"/>
    <col min="3" max="3" width="2.28125" style="4" customWidth="1"/>
    <col min="4" max="4" width="12.00390625" style="4" customWidth="1"/>
    <col min="5" max="5" width="3.7109375" style="13" customWidth="1"/>
    <col min="6" max="6" width="13.00390625" style="4" customWidth="1"/>
    <col min="7" max="7" width="3.00390625" style="13" customWidth="1"/>
    <col min="8" max="8" width="13.8515625" style="4" bestFit="1" customWidth="1"/>
    <col min="9" max="9" width="3.140625" style="13" customWidth="1"/>
    <col min="10" max="10" width="15.140625" style="4" customWidth="1"/>
    <col min="11" max="11" width="18.00390625" style="6" customWidth="1"/>
    <col min="12" max="12" width="11.57421875" style="6" customWidth="1"/>
    <col min="13" max="13" width="38.8515625" style="6" customWidth="1"/>
    <col min="14" max="16384" width="9.140625" style="6" customWidth="1"/>
  </cols>
  <sheetData>
    <row r="1" ht="15">
      <c r="A1" s="60"/>
    </row>
    <row r="2" ht="15">
      <c r="A2" s="53" t="s">
        <v>1</v>
      </c>
    </row>
    <row r="3" ht="15">
      <c r="A3" s="53" t="s">
        <v>2</v>
      </c>
    </row>
    <row r="4" ht="15">
      <c r="A4" s="53" t="s">
        <v>3</v>
      </c>
    </row>
    <row r="5" ht="15">
      <c r="A5" s="59"/>
    </row>
    <row r="6" ht="15">
      <c r="A6" s="59" t="s">
        <v>43</v>
      </c>
    </row>
    <row r="7" spans="1:6" ht="15">
      <c r="A7" s="53" t="s">
        <v>139</v>
      </c>
      <c r="B7" s="13"/>
      <c r="C7" s="13"/>
      <c r="D7" s="13"/>
      <c r="F7" s="13"/>
    </row>
    <row r="8" spans="1:6" ht="15">
      <c r="A8" s="45"/>
      <c r="B8" s="13"/>
      <c r="C8" s="13"/>
      <c r="D8" s="13"/>
      <c r="F8" s="13"/>
    </row>
    <row r="9" ht="15">
      <c r="F9" s="14" t="s">
        <v>31</v>
      </c>
    </row>
    <row r="10" spans="6:8" ht="15">
      <c r="F10" s="14" t="s">
        <v>32</v>
      </c>
      <c r="H10" s="14" t="s">
        <v>32</v>
      </c>
    </row>
    <row r="11" spans="2:10" ht="15">
      <c r="B11" s="61"/>
      <c r="C11" s="61"/>
      <c r="D11" s="61"/>
      <c r="E11" s="62"/>
      <c r="F11" s="14" t="s">
        <v>33</v>
      </c>
      <c r="G11" s="62"/>
      <c r="H11" s="14"/>
      <c r="I11" s="62"/>
      <c r="J11" s="61"/>
    </row>
    <row r="12" spans="2:10" ht="15">
      <c r="B12" s="14" t="s">
        <v>34</v>
      </c>
      <c r="C12" s="14"/>
      <c r="D12" s="14" t="s">
        <v>34</v>
      </c>
      <c r="E12" s="62"/>
      <c r="F12" s="14" t="s">
        <v>35</v>
      </c>
      <c r="G12" s="62"/>
      <c r="H12" s="14" t="s">
        <v>36</v>
      </c>
      <c r="I12" s="62"/>
      <c r="J12" s="61"/>
    </row>
    <row r="13" spans="2:10" ht="15">
      <c r="B13" s="14" t="s">
        <v>37</v>
      </c>
      <c r="C13" s="14"/>
      <c r="D13" s="14" t="s">
        <v>47</v>
      </c>
      <c r="E13" s="62"/>
      <c r="F13" s="14" t="s">
        <v>38</v>
      </c>
      <c r="G13" s="62"/>
      <c r="H13" s="14" t="s">
        <v>85</v>
      </c>
      <c r="I13" s="62"/>
      <c r="J13" s="14" t="s">
        <v>39</v>
      </c>
    </row>
    <row r="14" spans="1:10" ht="15">
      <c r="A14" s="53"/>
      <c r="B14" s="14" t="s">
        <v>15</v>
      </c>
      <c r="C14" s="14"/>
      <c r="D14" s="14" t="s">
        <v>15</v>
      </c>
      <c r="E14" s="62"/>
      <c r="F14" s="14" t="s">
        <v>15</v>
      </c>
      <c r="G14" s="62"/>
      <c r="H14" s="14" t="s">
        <v>15</v>
      </c>
      <c r="I14" s="62"/>
      <c r="J14" s="14" t="s">
        <v>15</v>
      </c>
    </row>
    <row r="15" spans="2:10" ht="15">
      <c r="B15" s="13"/>
      <c r="C15" s="13"/>
      <c r="D15" s="13"/>
      <c r="F15" s="13"/>
      <c r="H15" s="13"/>
      <c r="J15" s="13"/>
    </row>
    <row r="16" spans="1:11" ht="15">
      <c r="A16" s="53" t="s">
        <v>141</v>
      </c>
      <c r="B16" s="13">
        <v>60116</v>
      </c>
      <c r="C16" s="13"/>
      <c r="D16" s="13">
        <v>413</v>
      </c>
      <c r="F16" s="13">
        <v>0</v>
      </c>
      <c r="H16" s="13">
        <v>7103</v>
      </c>
      <c r="J16" s="4">
        <f>SUM(B16:H16)</f>
        <v>67632</v>
      </c>
      <c r="K16" s="18"/>
    </row>
    <row r="17" spans="1:11" ht="15">
      <c r="A17" s="2" t="s">
        <v>114</v>
      </c>
      <c r="B17" s="13">
        <v>0</v>
      </c>
      <c r="C17" s="13"/>
      <c r="D17" s="13">
        <v>0</v>
      </c>
      <c r="F17" s="4">
        <v>0</v>
      </c>
      <c r="H17" s="13">
        <v>561</v>
      </c>
      <c r="J17" s="13">
        <f>B17+F17+H17+D17</f>
        <v>561</v>
      </c>
      <c r="K17" s="18"/>
    </row>
    <row r="18" spans="1:11" ht="15" hidden="1">
      <c r="A18" s="2" t="s">
        <v>84</v>
      </c>
      <c r="B18" s="4">
        <v>0</v>
      </c>
      <c r="D18" s="4">
        <v>0</v>
      </c>
      <c r="F18" s="4">
        <v>0</v>
      </c>
      <c r="H18" s="4">
        <v>0</v>
      </c>
      <c r="J18" s="13">
        <f>B18+F18+H18+D18</f>
        <v>0</v>
      </c>
      <c r="K18" s="4"/>
    </row>
    <row r="19" spans="1:11" ht="15" hidden="1">
      <c r="A19" s="2" t="s">
        <v>41</v>
      </c>
      <c r="B19" s="4">
        <v>0</v>
      </c>
      <c r="F19" s="4">
        <v>0</v>
      </c>
      <c r="H19" s="4">
        <v>0</v>
      </c>
      <c r="J19" s="4">
        <f>H19</f>
        <v>0</v>
      </c>
      <c r="K19" s="4"/>
    </row>
    <row r="20" spans="1:11" ht="15" hidden="1">
      <c r="A20" s="2" t="s">
        <v>52</v>
      </c>
      <c r="B20" s="4">
        <v>0</v>
      </c>
      <c r="D20" s="4">
        <v>0</v>
      </c>
      <c r="F20" s="4">
        <v>0</v>
      </c>
      <c r="H20" s="4">
        <v>0</v>
      </c>
      <c r="J20" s="4">
        <f>H20</f>
        <v>0</v>
      </c>
      <c r="K20" s="4"/>
    </row>
    <row r="21" spans="1:13" ht="15">
      <c r="A21" s="53" t="s">
        <v>113</v>
      </c>
      <c r="B21" s="44">
        <f>B16+B17+B18</f>
        <v>60116</v>
      </c>
      <c r="C21" s="13"/>
      <c r="D21" s="44">
        <f>D16+D17+D18</f>
        <v>413</v>
      </c>
      <c r="F21" s="44">
        <f>F16+F17+F18</f>
        <v>0</v>
      </c>
      <c r="H21" s="44">
        <f>H16+H17+H18</f>
        <v>7664</v>
      </c>
      <c r="J21" s="44">
        <f>J16+J17+J18</f>
        <v>68193</v>
      </c>
      <c r="K21" s="18"/>
      <c r="L21" s="18"/>
      <c r="M21" s="18"/>
    </row>
    <row r="22" spans="1:13" ht="15">
      <c r="A22" s="53"/>
      <c r="B22" s="13"/>
      <c r="C22" s="13"/>
      <c r="D22" s="13"/>
      <c r="F22" s="13"/>
      <c r="H22" s="13"/>
      <c r="J22" s="13"/>
      <c r="K22" s="18"/>
      <c r="L22" s="18"/>
      <c r="M22" s="18"/>
    </row>
    <row r="23" spans="1:13" ht="15">
      <c r="A23" s="53"/>
      <c r="B23" s="13"/>
      <c r="C23" s="13"/>
      <c r="D23" s="13"/>
      <c r="F23" s="13"/>
      <c r="H23" s="13"/>
      <c r="J23" s="13"/>
      <c r="K23" s="18"/>
      <c r="L23" s="18"/>
      <c r="M23" s="18"/>
    </row>
    <row r="24" ht="15">
      <c r="A24" s="59"/>
    </row>
    <row r="25" ht="15">
      <c r="A25" s="59" t="s">
        <v>43</v>
      </c>
    </row>
    <row r="26" ht="15">
      <c r="A26" s="53" t="s">
        <v>112</v>
      </c>
    </row>
    <row r="27" ht="15" hidden="1">
      <c r="A27" s="63" t="s">
        <v>48</v>
      </c>
    </row>
    <row r="28" ht="15">
      <c r="A28" s="45" t="s">
        <v>44</v>
      </c>
    </row>
    <row r="29" spans="1:6" ht="15">
      <c r="A29" s="53"/>
      <c r="F29" s="14" t="s">
        <v>31</v>
      </c>
    </row>
    <row r="30" spans="1:8" ht="15">
      <c r="A30" s="53"/>
      <c r="E30" s="64"/>
      <c r="F30" s="14" t="s">
        <v>32</v>
      </c>
      <c r="H30" s="14" t="s">
        <v>32</v>
      </c>
    </row>
    <row r="31" spans="1:10" ht="15">
      <c r="A31" s="53"/>
      <c r="B31" s="61"/>
      <c r="C31" s="61"/>
      <c r="D31" s="61"/>
      <c r="E31" s="62"/>
      <c r="F31" s="14" t="s">
        <v>33</v>
      </c>
      <c r="G31" s="62"/>
      <c r="H31" s="61"/>
      <c r="I31" s="62"/>
      <c r="J31" s="61"/>
    </row>
    <row r="32" spans="1:10" ht="15">
      <c r="A32" s="53"/>
      <c r="B32" s="61" t="s">
        <v>34</v>
      </c>
      <c r="C32" s="61"/>
      <c r="D32" s="14" t="s">
        <v>34</v>
      </c>
      <c r="E32" s="62"/>
      <c r="F32" s="14" t="s">
        <v>35</v>
      </c>
      <c r="G32" s="62"/>
      <c r="H32" s="14" t="s">
        <v>36</v>
      </c>
      <c r="I32" s="62"/>
      <c r="J32" s="61"/>
    </row>
    <row r="33" spans="1:10" ht="15">
      <c r="A33" s="53"/>
      <c r="B33" s="61" t="s">
        <v>37</v>
      </c>
      <c r="C33" s="61"/>
      <c r="D33" s="14" t="s">
        <v>47</v>
      </c>
      <c r="E33" s="62"/>
      <c r="F33" s="14" t="s">
        <v>38</v>
      </c>
      <c r="G33" s="62"/>
      <c r="H33" s="14" t="s">
        <v>85</v>
      </c>
      <c r="I33" s="62"/>
      <c r="J33" s="14" t="s">
        <v>39</v>
      </c>
    </row>
    <row r="34" spans="1:10" ht="15">
      <c r="A34" s="53"/>
      <c r="B34" s="14" t="s">
        <v>15</v>
      </c>
      <c r="C34" s="14"/>
      <c r="D34" s="14" t="s">
        <v>15</v>
      </c>
      <c r="E34" s="65"/>
      <c r="F34" s="14" t="s">
        <v>15</v>
      </c>
      <c r="G34" s="65"/>
      <c r="H34" s="14" t="s">
        <v>15</v>
      </c>
      <c r="I34" s="65"/>
      <c r="J34" s="14" t="s">
        <v>15</v>
      </c>
    </row>
    <row r="35" spans="1:10" ht="15">
      <c r="A35" s="53"/>
      <c r="B35" s="14"/>
      <c r="C35" s="14"/>
      <c r="D35" s="14"/>
      <c r="E35" s="65"/>
      <c r="F35" s="14"/>
      <c r="G35" s="65"/>
      <c r="H35" s="14"/>
      <c r="I35" s="65"/>
      <c r="J35" s="14"/>
    </row>
    <row r="36" spans="1:11" ht="15">
      <c r="A36" s="53" t="s">
        <v>142</v>
      </c>
      <c r="B36" s="4">
        <v>60116</v>
      </c>
      <c r="D36" s="4">
        <v>413</v>
      </c>
      <c r="F36" s="4">
        <v>20</v>
      </c>
      <c r="H36" s="4">
        <v>6730</v>
      </c>
      <c r="J36" s="4">
        <f>SUM(B36:H36)</f>
        <v>67279</v>
      </c>
      <c r="K36" s="18"/>
    </row>
    <row r="37" spans="1:11" ht="15">
      <c r="A37" s="2" t="s">
        <v>114</v>
      </c>
      <c r="B37" s="4">
        <v>0</v>
      </c>
      <c r="D37" s="4">
        <v>0</v>
      </c>
      <c r="F37" s="4">
        <f>ISKLSE!G45</f>
        <v>19</v>
      </c>
      <c r="H37" s="4">
        <f>ISKLSE!G41</f>
        <v>575.5649999999995</v>
      </c>
      <c r="J37" s="4">
        <f>SUM(B37:I37)</f>
        <v>594.5649999999995</v>
      </c>
      <c r="K37" s="4"/>
    </row>
    <row r="38" spans="1:11" ht="15.75" customHeight="1" hidden="1">
      <c r="A38" s="2" t="s">
        <v>84</v>
      </c>
      <c r="B38" s="4">
        <v>0</v>
      </c>
      <c r="D38" s="4">
        <v>0</v>
      </c>
      <c r="F38" s="4">
        <v>0</v>
      </c>
      <c r="H38" s="4">
        <v>0</v>
      </c>
      <c r="J38" s="4">
        <f>SUM(B38:I38)</f>
        <v>0</v>
      </c>
      <c r="K38" s="4"/>
    </row>
    <row r="39" spans="1:11" ht="15.75" customHeight="1" hidden="1">
      <c r="A39" s="2" t="s">
        <v>49</v>
      </c>
      <c r="B39" s="4">
        <v>0</v>
      </c>
      <c r="D39" s="4">
        <v>0</v>
      </c>
      <c r="F39" s="4">
        <v>0</v>
      </c>
      <c r="H39" s="4">
        <v>0</v>
      </c>
      <c r="J39" s="4">
        <f>SUM(B39:I39)</f>
        <v>0</v>
      </c>
      <c r="K39" s="4"/>
    </row>
    <row r="40" spans="1:13" ht="15">
      <c r="A40" s="53" t="s">
        <v>122</v>
      </c>
      <c r="B40" s="44">
        <f>SUM(B36:B39)</f>
        <v>60116</v>
      </c>
      <c r="C40" s="13"/>
      <c r="D40" s="44">
        <f>SUM(D36:D39)</f>
        <v>413</v>
      </c>
      <c r="F40" s="44">
        <f>SUM(F36:F39)</f>
        <v>39</v>
      </c>
      <c r="H40" s="44">
        <f>SUM(H36:H39)</f>
        <v>7305.565</v>
      </c>
      <c r="J40" s="44">
        <f>SUM(J36:J39)</f>
        <v>67873.565</v>
      </c>
      <c r="K40" s="18"/>
      <c r="L40" s="18"/>
      <c r="M40" s="4"/>
    </row>
    <row r="44" ht="15">
      <c r="A44" s="2" t="s">
        <v>138</v>
      </c>
    </row>
    <row r="45" ht="15">
      <c r="A45" s="2" t="s">
        <v>115</v>
      </c>
    </row>
  </sheetData>
  <sheetProtection/>
  <printOptions/>
  <pageMargins left="0.75" right="0.75" top="1" bottom="1" header="0.5" footer="0.5"/>
  <pageSetup horizontalDpi="600" verticalDpi="600" orientation="portrait" paperSize="9" scale="5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78"/>
  <sheetViews>
    <sheetView tabSelected="1" view="pageBreakPreview" zoomScale="75" zoomScaleNormal="85" zoomScaleSheetLayoutView="75" zoomScalePageLayoutView="0" workbookViewId="0" topLeftCell="A60">
      <selection activeCell="A66" sqref="A66"/>
    </sheetView>
  </sheetViews>
  <sheetFormatPr defaultColWidth="9.140625" defaultRowHeight="12.75" outlineLevelRow="1"/>
  <cols>
    <col min="1" max="1" width="54.421875" style="2" customWidth="1"/>
    <col min="2" max="2" width="9.140625" style="6" customWidth="1"/>
    <col min="3" max="3" width="15.28125" style="6" customWidth="1"/>
    <col min="4" max="4" width="20.57421875" style="4" bestFit="1" customWidth="1"/>
    <col min="5" max="5" width="8.00390625" style="6" customWidth="1"/>
    <col min="6" max="6" width="20.57421875" style="6" bestFit="1" customWidth="1"/>
    <col min="7" max="7" width="8.7109375" style="6" bestFit="1" customWidth="1"/>
    <col min="8" max="9" width="9.140625" style="7" customWidth="1"/>
    <col min="10" max="10" width="26.8515625" style="6" bestFit="1" customWidth="1"/>
    <col min="11" max="16384" width="9.140625" style="6" customWidth="1"/>
  </cols>
  <sheetData>
    <row r="1" spans="1:5" ht="15">
      <c r="A1" s="1" t="s">
        <v>1</v>
      </c>
      <c r="D1" s="15"/>
      <c r="E1" s="17"/>
    </row>
    <row r="2" spans="1:5" ht="15">
      <c r="A2" s="1" t="s">
        <v>2</v>
      </c>
      <c r="D2" s="15"/>
      <c r="E2" s="17"/>
    </row>
    <row r="3" spans="1:5" ht="15">
      <c r="A3" s="1" t="s">
        <v>3</v>
      </c>
      <c r="D3" s="15"/>
      <c r="E3" s="17"/>
    </row>
    <row r="4" spans="4:5" ht="15">
      <c r="D4" s="15"/>
      <c r="E4" s="17"/>
    </row>
    <row r="5" spans="1:6" ht="15">
      <c r="A5" s="53" t="s">
        <v>100</v>
      </c>
      <c r="D5" s="34"/>
      <c r="F5" s="47"/>
    </row>
    <row r="6" spans="1:4" ht="15">
      <c r="A6" s="1" t="s">
        <v>116</v>
      </c>
      <c r="D6" s="6"/>
    </row>
    <row r="7" spans="1:6" ht="15">
      <c r="A7" s="1" t="s">
        <v>14</v>
      </c>
      <c r="D7" s="6"/>
      <c r="F7" s="22"/>
    </row>
    <row r="8" spans="1:6" ht="15">
      <c r="A8" s="1"/>
      <c r="D8" s="6"/>
      <c r="F8" s="22"/>
    </row>
    <row r="9" spans="1:6" ht="15">
      <c r="A9" s="6"/>
      <c r="D9" s="66" t="s">
        <v>117</v>
      </c>
      <c r="F9" s="66" t="s">
        <v>117</v>
      </c>
    </row>
    <row r="10" spans="1:6" ht="15">
      <c r="A10" s="53"/>
      <c r="D10" s="35" t="s">
        <v>119</v>
      </c>
      <c r="F10" s="35" t="s">
        <v>118</v>
      </c>
    </row>
    <row r="11" spans="4:6" ht="15">
      <c r="D11" s="36" t="s">
        <v>15</v>
      </c>
      <c r="E11" s="48"/>
      <c r="F11" s="36" t="s">
        <v>15</v>
      </c>
    </row>
    <row r="12" spans="4:6" ht="15">
      <c r="D12" s="36"/>
      <c r="E12" s="48"/>
      <c r="F12" s="36"/>
    </row>
    <row r="13" spans="1:4" ht="15">
      <c r="A13" s="54" t="s">
        <v>16</v>
      </c>
      <c r="B13" s="55"/>
      <c r="C13" s="55"/>
      <c r="D13" s="6"/>
    </row>
    <row r="14" spans="1:6" ht="15">
      <c r="A14" s="16" t="s">
        <v>59</v>
      </c>
      <c r="B14" s="17"/>
      <c r="C14" s="17"/>
      <c r="D14" s="37">
        <f>ISKLSE!G34</f>
        <v>852.2949999999995</v>
      </c>
      <c r="F14" s="37">
        <f>ISKLSE!I34</f>
        <v>848</v>
      </c>
    </row>
    <row r="15" spans="1:6" ht="15">
      <c r="A15" s="16"/>
      <c r="B15" s="17"/>
      <c r="C15" s="17"/>
      <c r="D15" s="37"/>
      <c r="F15" s="37"/>
    </row>
    <row r="16" spans="1:6" ht="15">
      <c r="A16" s="16" t="s">
        <v>81</v>
      </c>
      <c r="B16" s="17"/>
      <c r="C16" s="17"/>
      <c r="D16" s="37"/>
      <c r="F16" s="37"/>
    </row>
    <row r="17" spans="1:6" ht="15">
      <c r="A17" s="16" t="s">
        <v>105</v>
      </c>
      <c r="B17" s="17"/>
      <c r="C17" s="17"/>
      <c r="D17" s="37">
        <v>793</v>
      </c>
      <c r="F17" s="37">
        <v>707</v>
      </c>
    </row>
    <row r="18" spans="1:6" ht="15" outlineLevel="1">
      <c r="A18" s="16" t="s">
        <v>101</v>
      </c>
      <c r="B18" s="17"/>
      <c r="C18" s="17"/>
      <c r="D18" s="15">
        <v>-258</v>
      </c>
      <c r="F18" s="15">
        <v>0</v>
      </c>
    </row>
    <row r="19" spans="1:6" ht="15" hidden="1" outlineLevel="1">
      <c r="A19" s="16" t="s">
        <v>87</v>
      </c>
      <c r="B19" s="17"/>
      <c r="C19" s="17"/>
      <c r="D19" s="15"/>
      <c r="F19" s="15"/>
    </row>
    <row r="20" spans="1:6" ht="15" hidden="1" outlineLevel="1">
      <c r="A20" s="16" t="s">
        <v>88</v>
      </c>
      <c r="B20" s="17"/>
      <c r="C20" s="17"/>
      <c r="D20" s="15"/>
      <c r="F20" s="15"/>
    </row>
    <row r="21" spans="1:6" ht="15" collapsed="1">
      <c r="A21" s="16" t="s">
        <v>130</v>
      </c>
      <c r="B21" s="17"/>
      <c r="C21" s="17"/>
      <c r="D21" s="37">
        <v>-109</v>
      </c>
      <c r="F21" s="37">
        <v>151</v>
      </c>
    </row>
    <row r="22" spans="1:9" ht="15" hidden="1">
      <c r="A22" s="16" t="s">
        <v>94</v>
      </c>
      <c r="B22" s="17"/>
      <c r="C22" s="17"/>
      <c r="D22" s="37">
        <v>0</v>
      </c>
      <c r="F22" s="37">
        <v>0</v>
      </c>
      <c r="I22" s="58"/>
    </row>
    <row r="23" spans="1:6" ht="15" hidden="1" outlineLevel="1">
      <c r="A23" s="16" t="s">
        <v>45</v>
      </c>
      <c r="B23" s="17"/>
      <c r="C23" s="17"/>
      <c r="D23" s="4">
        <v>0</v>
      </c>
      <c r="F23" s="4">
        <v>0</v>
      </c>
    </row>
    <row r="24" spans="1:6" ht="15" collapsed="1">
      <c r="A24" s="16" t="s">
        <v>17</v>
      </c>
      <c r="B24" s="17"/>
      <c r="C24" s="17"/>
      <c r="D24" s="37">
        <v>-74</v>
      </c>
      <c r="F24" s="37">
        <v>-70</v>
      </c>
    </row>
    <row r="25" spans="1:6" ht="15">
      <c r="A25" s="16" t="s">
        <v>96</v>
      </c>
      <c r="B25" s="17"/>
      <c r="C25" s="17"/>
      <c r="D25" s="37">
        <v>12</v>
      </c>
      <c r="F25" s="37">
        <v>40</v>
      </c>
    </row>
    <row r="26" spans="1:6" ht="15">
      <c r="A26" s="16"/>
      <c r="B26" s="17"/>
      <c r="C26" s="17"/>
      <c r="D26" s="15"/>
      <c r="E26" s="20"/>
      <c r="F26" s="15"/>
    </row>
    <row r="27" spans="1:10" ht="15">
      <c r="A27" s="16" t="s">
        <v>18</v>
      </c>
      <c r="B27" s="17"/>
      <c r="C27" s="17"/>
      <c r="D27" s="38">
        <f>SUM(D14:D25)</f>
        <v>1216.2949999999996</v>
      </c>
      <c r="E27" s="49"/>
      <c r="F27" s="38">
        <f>SUM(F14:F26)</f>
        <v>1676</v>
      </c>
      <c r="I27" s="78"/>
      <c r="J27" s="4"/>
    </row>
    <row r="28" spans="1:12" ht="15">
      <c r="A28" s="16"/>
      <c r="B28" s="17"/>
      <c r="C28" s="17"/>
      <c r="D28" s="49"/>
      <c r="E28" s="49"/>
      <c r="F28" s="15"/>
      <c r="I28" s="78"/>
      <c r="J28" s="13"/>
      <c r="K28" s="20"/>
      <c r="L28" s="70"/>
    </row>
    <row r="29" spans="1:12" ht="15">
      <c r="A29" s="16" t="s">
        <v>123</v>
      </c>
      <c r="B29" s="17"/>
      <c r="C29" s="17"/>
      <c r="D29" s="15">
        <v>-564</v>
      </c>
      <c r="E29" s="20"/>
      <c r="F29" s="15">
        <v>-15</v>
      </c>
      <c r="I29" s="82"/>
      <c r="J29" s="13"/>
      <c r="K29" s="20"/>
      <c r="L29" s="20"/>
    </row>
    <row r="30" spans="1:12" ht="15">
      <c r="A30" s="16" t="s">
        <v>124</v>
      </c>
      <c r="B30" s="17"/>
      <c r="C30" s="17"/>
      <c r="D30" s="15">
        <v>-944</v>
      </c>
      <c r="E30" s="20"/>
      <c r="F30" s="15">
        <v>195</v>
      </c>
      <c r="G30" s="15"/>
      <c r="I30" s="4"/>
      <c r="J30" s="77"/>
      <c r="K30" s="70"/>
      <c r="L30" s="20"/>
    </row>
    <row r="31" spans="1:12" ht="15">
      <c r="A31" s="16" t="s">
        <v>125</v>
      </c>
      <c r="B31" s="17"/>
      <c r="C31" s="17"/>
      <c r="D31" s="15">
        <v>-105</v>
      </c>
      <c r="E31" s="20"/>
      <c r="F31" s="15">
        <v>-774</v>
      </c>
      <c r="G31" s="15"/>
      <c r="I31" s="13"/>
      <c r="J31" s="20"/>
      <c r="K31" s="20"/>
      <c r="L31" s="20"/>
    </row>
    <row r="32" spans="1:12" ht="15">
      <c r="A32" s="16"/>
      <c r="B32" s="17"/>
      <c r="C32" s="17"/>
      <c r="D32" s="15"/>
      <c r="E32" s="20"/>
      <c r="F32" s="15"/>
      <c r="I32" s="78"/>
      <c r="J32" s="20"/>
      <c r="K32" s="70"/>
      <c r="L32" s="20"/>
    </row>
    <row r="33" spans="1:12" ht="15">
      <c r="A33" s="16" t="s">
        <v>135</v>
      </c>
      <c r="B33" s="17"/>
      <c r="C33" s="15"/>
      <c r="D33" s="38">
        <f>SUM(D27:D31)</f>
        <v>-396.7050000000004</v>
      </c>
      <c r="E33" s="49"/>
      <c r="F33" s="38">
        <f>SUM(F27:F32)</f>
        <v>1082</v>
      </c>
      <c r="J33" s="20"/>
      <c r="K33" s="20"/>
      <c r="L33" s="20"/>
    </row>
    <row r="34" spans="1:12" ht="15">
      <c r="A34" s="16"/>
      <c r="B34" s="17"/>
      <c r="C34" s="56"/>
      <c r="D34" s="15"/>
      <c r="F34" s="15"/>
      <c r="J34" s="20"/>
      <c r="K34" s="20"/>
      <c r="L34" s="20"/>
    </row>
    <row r="35" spans="1:9" ht="15">
      <c r="A35" s="16" t="s">
        <v>126</v>
      </c>
      <c r="B35" s="17"/>
      <c r="C35" s="17"/>
      <c r="D35" s="15">
        <v>-205</v>
      </c>
      <c r="F35" s="15">
        <v>-480</v>
      </c>
      <c r="G35" s="4"/>
      <c r="H35" s="6"/>
      <c r="I35" s="6"/>
    </row>
    <row r="36" spans="1:9" ht="15">
      <c r="A36" s="16" t="s">
        <v>127</v>
      </c>
      <c r="B36" s="17"/>
      <c r="C36" s="17"/>
      <c r="D36" s="15">
        <f>-D25</f>
        <v>-12</v>
      </c>
      <c r="F36" s="15">
        <v>-40</v>
      </c>
      <c r="G36" s="4"/>
      <c r="H36" s="6"/>
      <c r="I36" s="6"/>
    </row>
    <row r="37" spans="1:9" ht="15">
      <c r="A37" s="16" t="s">
        <v>128</v>
      </c>
      <c r="B37" s="17"/>
      <c r="C37" s="17"/>
      <c r="D37" s="15">
        <v>1512</v>
      </c>
      <c r="F37" s="15">
        <v>0</v>
      </c>
      <c r="G37" s="4"/>
      <c r="H37" s="6"/>
      <c r="I37" s="6"/>
    </row>
    <row r="38" spans="1:6" ht="15">
      <c r="A38" s="16"/>
      <c r="B38" s="17"/>
      <c r="C38" s="17"/>
      <c r="D38" s="15"/>
      <c r="F38" s="15"/>
    </row>
    <row r="39" spans="1:6" ht="15">
      <c r="A39" s="16" t="s">
        <v>106</v>
      </c>
      <c r="B39" s="17"/>
      <c r="C39" s="17"/>
      <c r="D39" s="38">
        <f>SUM(D33:D38)</f>
        <v>898.2949999999996</v>
      </c>
      <c r="F39" s="38">
        <f>SUM(F33:F38)</f>
        <v>562</v>
      </c>
    </row>
    <row r="40" spans="1:6" ht="15">
      <c r="A40" s="16"/>
      <c r="B40" s="17"/>
      <c r="C40" s="17"/>
      <c r="D40" s="15"/>
      <c r="F40" s="15"/>
    </row>
    <row r="41" spans="1:6" ht="15">
      <c r="A41" s="54" t="s">
        <v>19</v>
      </c>
      <c r="B41" s="55"/>
      <c r="C41" s="17"/>
      <c r="D41" s="15"/>
      <c r="F41" s="15"/>
    </row>
    <row r="42" spans="1:6" ht="15">
      <c r="A42" s="54"/>
      <c r="B42" s="55"/>
      <c r="C42" s="17"/>
      <c r="D42" s="15"/>
      <c r="F42" s="15"/>
    </row>
    <row r="43" spans="1:6" ht="15">
      <c r="A43" s="16" t="s">
        <v>20</v>
      </c>
      <c r="B43" s="55"/>
      <c r="C43" s="17"/>
      <c r="D43" s="15">
        <f>-D24</f>
        <v>74</v>
      </c>
      <c r="F43" s="15">
        <f>-F24</f>
        <v>70</v>
      </c>
    </row>
    <row r="44" spans="1:6" ht="15">
      <c r="A44" s="16" t="s">
        <v>74</v>
      </c>
      <c r="B44" s="17"/>
      <c r="C44" s="17"/>
      <c r="D44" s="15">
        <v>-244</v>
      </c>
      <c r="F44" s="15">
        <v>-293</v>
      </c>
    </row>
    <row r="45" spans="1:6" ht="15">
      <c r="A45" s="57" t="s">
        <v>131</v>
      </c>
      <c r="B45" s="17"/>
      <c r="C45" s="17"/>
      <c r="D45" s="15">
        <v>258</v>
      </c>
      <c r="F45" s="15">
        <v>0</v>
      </c>
    </row>
    <row r="46" spans="1:6" ht="15">
      <c r="A46" s="16"/>
      <c r="B46" s="17"/>
      <c r="C46" s="17"/>
      <c r="D46" s="15"/>
      <c r="F46" s="15"/>
    </row>
    <row r="47" spans="1:6" ht="15">
      <c r="A47" s="16" t="s">
        <v>136</v>
      </c>
      <c r="B47" s="17"/>
      <c r="C47" s="17"/>
      <c r="D47" s="38">
        <f>SUM(D43:D46)</f>
        <v>88</v>
      </c>
      <c r="F47" s="38">
        <f>SUM(F43:F46)</f>
        <v>-223</v>
      </c>
    </row>
    <row r="48" spans="1:8" ht="15">
      <c r="A48" s="16"/>
      <c r="B48" s="17"/>
      <c r="C48" s="17"/>
      <c r="D48" s="15"/>
      <c r="F48" s="15"/>
      <c r="H48" s="58"/>
    </row>
    <row r="49" spans="1:6" ht="15">
      <c r="A49" s="54" t="s">
        <v>21</v>
      </c>
      <c r="B49" s="55"/>
      <c r="C49" s="17"/>
      <c r="D49" s="15"/>
      <c r="F49" s="15"/>
    </row>
    <row r="50" spans="1:6" ht="15">
      <c r="A50" s="54"/>
      <c r="B50" s="55"/>
      <c r="C50" s="17"/>
      <c r="D50" s="15"/>
      <c r="F50" s="15"/>
    </row>
    <row r="51" spans="1:6" ht="15" hidden="1">
      <c r="A51" s="16" t="s">
        <v>71</v>
      </c>
      <c r="B51" s="55"/>
      <c r="C51" s="17"/>
      <c r="D51" s="15">
        <v>0</v>
      </c>
      <c r="F51" s="15">
        <v>0</v>
      </c>
    </row>
    <row r="52" spans="1:6" ht="15" hidden="1">
      <c r="A52" s="16" t="s">
        <v>51</v>
      </c>
      <c r="B52" s="55"/>
      <c r="C52" s="17"/>
      <c r="D52" s="15">
        <v>0</v>
      </c>
      <c r="F52" s="15">
        <v>0</v>
      </c>
    </row>
    <row r="53" spans="1:6" ht="15" hidden="1">
      <c r="A53" s="16" t="s">
        <v>79</v>
      </c>
      <c r="B53" s="17"/>
      <c r="C53" s="17"/>
      <c r="D53" s="37">
        <v>0</v>
      </c>
      <c r="F53" s="15">
        <v>0</v>
      </c>
    </row>
    <row r="54" spans="1:6" ht="15">
      <c r="A54" s="16" t="s">
        <v>78</v>
      </c>
      <c r="B54" s="17"/>
      <c r="C54" s="17"/>
      <c r="D54" s="15">
        <v>-128</v>
      </c>
      <c r="F54" s="15">
        <v>-420</v>
      </c>
    </row>
    <row r="55" spans="1:6" ht="15" hidden="1">
      <c r="A55" s="16" t="s">
        <v>22</v>
      </c>
      <c r="B55" s="17"/>
      <c r="C55" s="17"/>
      <c r="D55" s="15">
        <v>0</v>
      </c>
      <c r="F55" s="15">
        <v>0</v>
      </c>
    </row>
    <row r="56" spans="1:6" ht="15">
      <c r="A56" s="16"/>
      <c r="B56" s="17"/>
      <c r="C56" s="17"/>
      <c r="D56" s="15"/>
      <c r="F56" s="15"/>
    </row>
    <row r="57" spans="1:6" ht="15">
      <c r="A57" s="16" t="s">
        <v>132</v>
      </c>
      <c r="B57" s="17"/>
      <c r="C57" s="17"/>
      <c r="D57" s="38">
        <f>SUM(D51:D56)</f>
        <v>-128</v>
      </c>
      <c r="F57" s="38">
        <f>SUM(F51:F56)</f>
        <v>-420</v>
      </c>
    </row>
    <row r="58" spans="1:6" ht="15">
      <c r="A58" s="16"/>
      <c r="B58" s="17"/>
      <c r="C58" s="56"/>
      <c r="D58" s="18"/>
      <c r="F58" s="18"/>
    </row>
    <row r="59" spans="1:9" ht="15">
      <c r="A59" s="16" t="s">
        <v>86</v>
      </c>
      <c r="B59" s="17"/>
      <c r="C59" s="18"/>
      <c r="D59" s="18">
        <f>D39+D47+D57</f>
        <v>858.2949999999996</v>
      </c>
      <c r="F59" s="18">
        <f>F39+F47+F57</f>
        <v>-81</v>
      </c>
      <c r="H59" s="15"/>
      <c r="I59" s="15"/>
    </row>
    <row r="60" spans="1:9" ht="15">
      <c r="A60" s="16" t="s">
        <v>40</v>
      </c>
      <c r="B60" s="17"/>
      <c r="C60" s="17"/>
      <c r="D60" s="18">
        <f>ISKLSE!G45</f>
        <v>19</v>
      </c>
      <c r="F60" s="18">
        <f>ISKLSE!I45</f>
        <v>24</v>
      </c>
      <c r="H60" s="15"/>
      <c r="I60" s="15"/>
    </row>
    <row r="61" spans="1:6" ht="15">
      <c r="A61" s="16" t="s">
        <v>133</v>
      </c>
      <c r="B61" s="17"/>
      <c r="C61" s="17"/>
      <c r="D61" s="15">
        <f>BSKLSE!G28</f>
        <v>13691</v>
      </c>
      <c r="F61" s="15">
        <v>14960</v>
      </c>
    </row>
    <row r="62" spans="1:6" ht="15">
      <c r="A62" s="16"/>
      <c r="B62" s="17"/>
      <c r="C62" s="17"/>
      <c r="D62" s="15"/>
      <c r="F62" s="15"/>
    </row>
    <row r="63" spans="1:6" ht="15">
      <c r="A63" s="54" t="s">
        <v>134</v>
      </c>
      <c r="B63" s="55"/>
      <c r="C63" s="56"/>
      <c r="D63" s="46">
        <f>SUM(D59:D62)</f>
        <v>14568.295</v>
      </c>
      <c r="F63" s="46">
        <f>SUM(F59:F62)</f>
        <v>14903</v>
      </c>
    </row>
    <row r="64" spans="1:6" ht="15">
      <c r="A64" s="16"/>
      <c r="B64" s="17"/>
      <c r="C64" s="17"/>
      <c r="D64" s="15"/>
      <c r="F64" s="15"/>
    </row>
    <row r="65" spans="1:6" ht="15">
      <c r="A65" s="16"/>
      <c r="B65" s="17"/>
      <c r="C65" s="17"/>
      <c r="D65" s="15"/>
      <c r="F65" s="15"/>
    </row>
    <row r="66" spans="1:6" ht="15">
      <c r="A66" s="16" t="s">
        <v>23</v>
      </c>
      <c r="B66" s="17"/>
      <c r="C66" s="17"/>
      <c r="D66" s="15">
        <v>10580</v>
      </c>
      <c r="F66" s="15">
        <v>9046</v>
      </c>
    </row>
    <row r="67" spans="1:6" ht="15">
      <c r="A67" s="16" t="s">
        <v>13</v>
      </c>
      <c r="B67" s="17"/>
      <c r="C67" s="17"/>
      <c r="D67" s="15">
        <v>3988</v>
      </c>
      <c r="F67" s="15">
        <v>5857</v>
      </c>
    </row>
    <row r="68" spans="1:6" ht="15" hidden="1">
      <c r="A68" s="16" t="s">
        <v>24</v>
      </c>
      <c r="B68" s="17"/>
      <c r="C68" s="17"/>
      <c r="D68" s="15">
        <v>0</v>
      </c>
      <c r="F68" s="15">
        <v>0</v>
      </c>
    </row>
    <row r="69" spans="1:6" ht="15">
      <c r="A69" s="54" t="s">
        <v>25</v>
      </c>
      <c r="B69" s="55"/>
      <c r="C69" s="16"/>
      <c r="D69" s="46">
        <f>SUM(D66:D68)</f>
        <v>14568</v>
      </c>
      <c r="F69" s="46">
        <f>SUM(F66:F68)</f>
        <v>14903</v>
      </c>
    </row>
    <row r="70" spans="1:6" ht="15">
      <c r="A70" s="16"/>
      <c r="B70" s="17"/>
      <c r="C70" s="17"/>
      <c r="D70" s="39"/>
      <c r="F70" s="39"/>
    </row>
    <row r="71" spans="1:4" ht="15">
      <c r="A71" s="16"/>
      <c r="B71" s="17"/>
      <c r="C71" s="17"/>
      <c r="D71" s="18"/>
    </row>
    <row r="72" spans="1:6" ht="15">
      <c r="A72" s="2" t="s">
        <v>137</v>
      </c>
      <c r="F72" s="4"/>
    </row>
    <row r="73" spans="1:6" ht="15">
      <c r="A73" s="2" t="s">
        <v>120</v>
      </c>
      <c r="F73" s="4"/>
    </row>
    <row r="74" ht="15">
      <c r="F74" s="4"/>
    </row>
    <row r="75" spans="4:6" ht="15" hidden="1">
      <c r="D75" s="4">
        <f>D63-D69</f>
        <v>0.29500000000007276</v>
      </c>
      <c r="F75" s="4">
        <f>F64-F69</f>
        <v>-14903</v>
      </c>
    </row>
    <row r="76" spans="3:6" ht="15">
      <c r="C76" s="18"/>
      <c r="D76" s="4">
        <f>D63-D69</f>
        <v>0.29500000000007276</v>
      </c>
      <c r="F76" s="4">
        <f>F63-F69</f>
        <v>0</v>
      </c>
    </row>
    <row r="77" spans="4:6" ht="15">
      <c r="D77" s="15"/>
      <c r="E77" s="50"/>
      <c r="F77" s="15"/>
    </row>
    <row r="78" ht="15">
      <c r="F78" s="51"/>
    </row>
  </sheetData>
  <sheetProtection/>
  <printOptions/>
  <pageMargins left="0.75" right="0.75" top="1" bottom="0.7" header="0.5" footer="0.5"/>
  <pageSetup horizontalDpi="600" verticalDpi="600" orientation="portrait" paperSize="9" scale="6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Fima01</cp:lastModifiedBy>
  <cp:lastPrinted>2012-08-24T06:31:21Z</cp:lastPrinted>
  <dcterms:created xsi:type="dcterms:W3CDTF">2004-06-22T05:33:12Z</dcterms:created>
  <dcterms:modified xsi:type="dcterms:W3CDTF">2012-08-24T08:43:32Z</dcterms:modified>
  <cp:category/>
  <cp:version/>
  <cp:contentType/>
  <cp:contentStatus/>
</cp:coreProperties>
</file>